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DL24-608Au\AppData\Local\Box\Box Edit\Documents\v3OZQVxF+0qZ6rVI679Nug==\"/>
    </mc:Choice>
  </mc:AlternateContent>
  <xr:revisionPtr revIDLastSave="0" documentId="13_ncr:1_{24E14AA3-A2A1-4218-B114-1045EEF394A3}" xr6:coauthVersionLast="47" xr6:coauthVersionMax="47" xr10:uidLastSave="{00000000-0000-0000-0000-000000000000}"/>
  <bookViews>
    <workbookView xWindow="-120" yWindow="-120" windowWidth="29040" windowHeight="15720" xr2:uid="{00000000-000D-0000-FFFF-FFFF00000000}"/>
  </bookViews>
  <sheets>
    <sheet name="入力欄" sheetId="2" r:id="rId1"/>
    <sheet name="事務使用" sheetId="3" r:id="rId2"/>
  </sheets>
  <definedNames>
    <definedName name="_xlnm.Print_Area" localSheetId="0">入力欄!$A$1:$AD$86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8" i="2" l="1"/>
  <c r="A2" i="3"/>
  <c r="AB2" i="3"/>
  <c r="S2" i="3" l="1"/>
  <c r="R2" i="3"/>
  <c r="J2" i="3"/>
  <c r="I2" i="3"/>
  <c r="F2" i="3"/>
  <c r="E2" i="3"/>
  <c r="H2" i="3"/>
  <c r="G2" i="3"/>
  <c r="N2" i="3" l="1"/>
  <c r="Z2" i="3" l="1"/>
  <c r="Y2" i="3"/>
  <c r="X2" i="3"/>
  <c r="W2" i="3"/>
  <c r="V2" i="3"/>
  <c r="U2" i="3"/>
  <c r="T2" i="3"/>
  <c r="Q2" i="3" l="1"/>
  <c r="M2" i="3"/>
  <c r="L2" i="3"/>
  <c r="K2" i="3"/>
  <c r="C2" i="3"/>
  <c r="AG31" i="2" l="1"/>
  <c r="AG29" i="2"/>
  <c r="T39" i="2" l="1"/>
  <c r="M39" i="2" s="1"/>
  <c r="AG39" i="2" l="1"/>
  <c r="U40" i="2" l="1"/>
  <c r="M40" i="2"/>
  <c r="E40" i="2"/>
  <c r="T40" i="2"/>
  <c r="L40" i="2"/>
  <c r="D40" i="2"/>
  <c r="S40" i="2"/>
  <c r="K40" i="2"/>
  <c r="R40" i="2"/>
  <c r="J40" i="2"/>
  <c r="N40" i="2"/>
  <c r="Q40" i="2"/>
  <c r="I40" i="2"/>
  <c r="X40" i="2"/>
  <c r="P40" i="2"/>
  <c r="H40" i="2"/>
  <c r="W40" i="2"/>
  <c r="O40" i="2"/>
  <c r="G40" i="2"/>
  <c r="V40" i="2"/>
  <c r="F40" i="2"/>
  <c r="C40" i="2"/>
  <c r="AQ33" i="2"/>
  <c r="AT33" i="2" s="1"/>
  <c r="AQ31" i="2"/>
  <c r="AR31" i="2" s="1"/>
  <c r="AW31" i="2" l="1"/>
  <c r="AR33" i="2"/>
  <c r="AS31" i="2" s="1"/>
  <c r="AT31" i="2"/>
  <c r="AT35" i="2" l="1"/>
  <c r="AW37" i="2" s="1"/>
  <c r="AT37" i="2" s="1"/>
  <c r="AR34" i="2" l="1"/>
  <c r="AR35" i="2" s="1"/>
  <c r="L49" i="2" l="1"/>
  <c r="B2" i="3" l="1"/>
  <c r="AW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HP16-041Au</author>
    <author>Administrator</author>
    <author>東京工業大学</author>
  </authors>
  <commentList>
    <comment ref="Y18" authorId="0" shapeId="0" xr:uid="{00000000-0006-0000-0000-000002000000}">
      <text>
        <r>
          <rPr>
            <b/>
            <sz val="10"/>
            <color indexed="81"/>
            <rFont val="游ゴシック"/>
            <family val="3"/>
            <charset val="128"/>
          </rPr>
          <t>※田町勤務で大岡山に取りに来られない方は，
必ず事前に田町事務にご相談ください</t>
        </r>
        <r>
          <rPr>
            <b/>
            <sz val="10"/>
            <color indexed="81"/>
            <rFont val="MS P ゴシック"/>
            <family val="3"/>
            <charset val="128"/>
          </rPr>
          <t>。</t>
        </r>
      </text>
    </comment>
    <comment ref="C36" authorId="1" shapeId="0" xr:uid="{360F9EC4-0406-47E0-846A-BDFA53322080}">
      <text>
        <r>
          <rPr>
            <b/>
            <sz val="11"/>
            <color indexed="81"/>
            <rFont val="游ゴシック"/>
            <family val="3"/>
            <charset val="128"/>
          </rPr>
          <t>アルファベットの氏名が22文字（スペース、ピリオド等を含む）を超える場合は、22文字以内に略した名前を記載してください。</t>
        </r>
        <r>
          <rPr>
            <b/>
            <sz val="11"/>
            <color indexed="10"/>
            <rFont val="游ゴシック"/>
            <family val="3"/>
            <charset val="128"/>
          </rPr>
          <t>この名前が「アクセスカード」に印字されます。</t>
        </r>
      </text>
    </comment>
    <comment ref="X47" authorId="1" shapeId="0" xr:uid="{1DE412FD-E7A1-4F21-8FEE-23CB1B947E61}">
      <text>
        <r>
          <rPr>
            <b/>
            <sz val="9"/>
            <color indexed="81"/>
            <rFont val="游ゴシック"/>
            <family val="3"/>
            <charset val="128"/>
          </rPr>
          <t>現在お持ちのICカードがあれば、職員番号（８ｹﾀ）をご入力ください</t>
        </r>
      </text>
    </comment>
    <comment ref="G49" authorId="2" shapeId="0" xr:uid="{00000000-0006-0000-0000-000004000000}">
      <text>
        <r>
          <rPr>
            <b/>
            <sz val="9"/>
            <color indexed="81"/>
            <rFont val="ＭＳ Ｐゴシック"/>
            <family val="3"/>
            <charset val="128"/>
          </rPr>
          <t>「紛失」の場合、再発行手数料
2,500円を申し受けます。</t>
        </r>
      </text>
    </comment>
  </commentList>
</comments>
</file>

<file path=xl/sharedStrings.xml><?xml version="1.0" encoding="utf-8"?>
<sst xmlns="http://schemas.openxmlformats.org/spreadsheetml/2006/main" count="170" uniqueCount="160">
  <si>
    <t>姓</t>
  </si>
  <si>
    <t>名</t>
  </si>
  <si>
    <t>Given Name</t>
  </si>
  <si>
    <t>Middle Name</t>
  </si>
  <si>
    <t>（注意）この申請書に記入された個人情報は，認証・認可システムの管理・運用データとして使用されます。</t>
  </si>
  <si>
    <t>受取希望場所</t>
    <phoneticPr fontId="18"/>
  </si>
  <si>
    <t xml:space="preserve">  FAMILY  Name</t>
  </si>
  <si>
    <t>所属</t>
    <rPh sb="0" eb="2">
      <t>ショゾク</t>
    </rPh>
    <phoneticPr fontId="20"/>
  </si>
  <si>
    <t>カード種別</t>
    <rPh sb="3" eb="5">
      <t>シュベツ</t>
    </rPh>
    <phoneticPr fontId="20"/>
  </si>
  <si>
    <t>所属コード</t>
    <rPh sb="0" eb="2">
      <t>ショゾク</t>
    </rPh>
    <phoneticPr fontId="20"/>
  </si>
  <si>
    <t>職名</t>
    <rPh sb="0" eb="2">
      <t>ショクメイ</t>
    </rPh>
    <phoneticPr fontId="20"/>
  </si>
  <si>
    <t>メールアドレス</t>
    <phoneticPr fontId="20"/>
  </si>
  <si>
    <t>職員証に記載される名前（アルファベットの場合）</t>
    <phoneticPr fontId="18"/>
  </si>
  <si>
    <t>再発行理由</t>
    <rPh sb="0" eb="3">
      <t>サイハッコウ</t>
    </rPh>
    <rPh sb="3" eb="5">
      <t>リユウ</t>
    </rPh>
    <phoneticPr fontId="18"/>
  </si>
  <si>
    <t>教員</t>
    <rPh sb="0" eb="2">
      <t>キョウイン</t>
    </rPh>
    <phoneticPr fontId="18"/>
  </si>
  <si>
    <t>職員</t>
    <rPh sb="0" eb="2">
      <t>ショクイン</t>
    </rPh>
    <phoneticPr fontId="18"/>
  </si>
  <si>
    <t>特任教員</t>
    <rPh sb="0" eb="2">
      <t>トクニン</t>
    </rPh>
    <rPh sb="2" eb="4">
      <t>キョウイン</t>
    </rPh>
    <phoneticPr fontId="18"/>
  </si>
  <si>
    <t>常勤職員</t>
    <rPh sb="0" eb="2">
      <t>ジョウキン</t>
    </rPh>
    <rPh sb="2" eb="4">
      <t>ショクイン</t>
    </rPh>
    <phoneticPr fontId="18"/>
  </si>
  <si>
    <t>研究員</t>
    <rPh sb="0" eb="3">
      <t>ケンキュウイン</t>
    </rPh>
    <phoneticPr fontId="18"/>
  </si>
  <si>
    <t>支援員</t>
    <rPh sb="0" eb="2">
      <t>シエン</t>
    </rPh>
    <rPh sb="2" eb="3">
      <t>イン</t>
    </rPh>
    <phoneticPr fontId="18"/>
  </si>
  <si>
    <t>専門員</t>
    <rPh sb="0" eb="3">
      <t>センモンイン</t>
    </rPh>
    <phoneticPr fontId="18"/>
  </si>
  <si>
    <t>その他</t>
    <rPh sb="2" eb="3">
      <t>タ</t>
    </rPh>
    <phoneticPr fontId="18"/>
  </si>
  <si>
    <t>区分</t>
    <rPh sb="0" eb="2">
      <t>クブン</t>
    </rPh>
    <phoneticPr fontId="18"/>
  </si>
  <si>
    <t>受取場所</t>
    <rPh sb="0" eb="1">
      <t>ウ</t>
    </rPh>
    <rPh sb="1" eb="2">
      <t>ト</t>
    </rPh>
    <rPh sb="2" eb="4">
      <t>バショ</t>
    </rPh>
    <phoneticPr fontId="18"/>
  </si>
  <si>
    <t>教務職員</t>
    <rPh sb="0" eb="2">
      <t>キョウム</t>
    </rPh>
    <rPh sb="2" eb="4">
      <t>ショクイン</t>
    </rPh>
    <phoneticPr fontId="18"/>
  </si>
  <si>
    <t>職員証有効期限</t>
    <rPh sb="0" eb="2">
      <t>ショクイン</t>
    </rPh>
    <rPh sb="2" eb="3">
      <t>ショウ</t>
    </rPh>
    <rPh sb="3" eb="5">
      <t>ユウコウ</t>
    </rPh>
    <rPh sb="5" eb="7">
      <t>キゲン</t>
    </rPh>
    <phoneticPr fontId="18"/>
  </si>
  <si>
    <t>前回交付時の学籍番号・職員番号等
(ｶｰﾄﾞ券面に記載された番号)</t>
    <rPh sb="0" eb="2">
      <t>ゼンカイ</t>
    </rPh>
    <rPh sb="2" eb="4">
      <t>コウフ</t>
    </rPh>
    <rPh sb="4" eb="5">
      <t>ジ</t>
    </rPh>
    <phoneticPr fontId="18"/>
  </si>
  <si>
    <t xml:space="preserve">   </t>
    <phoneticPr fontId="18"/>
  </si>
  <si>
    <t>文字数→</t>
    <rPh sb="0" eb="3">
      <t>モジスウ</t>
    </rPh>
    <phoneticPr fontId="18"/>
  </si>
  <si>
    <t>←漢字表記</t>
    <rPh sb="1" eb="3">
      <t>カンジ</t>
    </rPh>
    <rPh sb="3" eb="5">
      <t>ヒョウキ</t>
    </rPh>
    <phoneticPr fontId="18"/>
  </si>
  <si>
    <t>←ﾛｰﾏ字表記</t>
    <rPh sb="4" eb="5">
      <t>ジ</t>
    </rPh>
    <rPh sb="5" eb="7">
      <t>ヒョウキ</t>
    </rPh>
    <phoneticPr fontId="18"/>
  </si>
  <si>
    <t>姓</t>
    <rPh sb="0" eb="1">
      <t>セイ</t>
    </rPh>
    <phoneticPr fontId="18"/>
  </si>
  <si>
    <t>名</t>
    <rPh sb="0" eb="1">
      <t>メイ</t>
    </rPh>
    <phoneticPr fontId="18"/>
  </si>
  <si>
    <t>字数</t>
    <rPh sb="0" eb="2">
      <t>ジスウ</t>
    </rPh>
    <phoneticPr fontId="18"/>
  </si>
  <si>
    <t>字数合計</t>
    <rPh sb="0" eb="2">
      <t>ジスウ</t>
    </rPh>
    <rPh sb="2" eb="4">
      <t>ゴウケイ</t>
    </rPh>
    <phoneticPr fontId="18"/>
  </si>
  <si>
    <t>イニシャル</t>
    <phoneticPr fontId="18"/>
  </si>
  <si>
    <t>判定</t>
    <rPh sb="0" eb="2">
      <t>ハンテイ</t>
    </rPh>
    <phoneticPr fontId="18"/>
  </si>
  <si>
    <t>18文字以下</t>
    <rPh sb="2" eb="4">
      <t>モジ</t>
    </rPh>
    <rPh sb="4" eb="6">
      <t>イカ</t>
    </rPh>
    <phoneticPr fontId="18"/>
  </si>
  <si>
    <t>18文字以上</t>
    <rPh sb="2" eb="4">
      <t>モジ</t>
    </rPh>
    <rPh sb="4" eb="6">
      <t>イジョウ</t>
    </rPh>
    <phoneticPr fontId="18"/>
  </si>
  <si>
    <t>18文字以上→</t>
    <rPh sb="2" eb="4">
      <t>モジ</t>
    </rPh>
    <rPh sb="4" eb="6">
      <t>イジョウ</t>
    </rPh>
    <phoneticPr fontId="18"/>
  </si>
  <si>
    <t>←18字以上の場合は省略されます。</t>
    <rPh sb="3" eb="4">
      <t>ジ</t>
    </rPh>
    <rPh sb="4" eb="6">
      <t>イジョウ</t>
    </rPh>
    <rPh sb="7" eb="9">
      <t>バアイ</t>
    </rPh>
    <rPh sb="10" eb="12">
      <t>ショウリャク</t>
    </rPh>
    <phoneticPr fontId="18"/>
  </si>
  <si>
    <t>Ａ．特別な用途による利用</t>
    <phoneticPr fontId="20"/>
  </si>
  <si>
    <t>本務先所在地あるいは自宅住所</t>
    <phoneticPr fontId="18"/>
  </si>
  <si>
    <t>東京科学大学における
所属部局等</t>
    <rPh sb="0" eb="2">
      <t>トウキョウ</t>
    </rPh>
    <rPh sb="2" eb="4">
      <t>カガク</t>
    </rPh>
    <rPh sb="4" eb="6">
      <t>ダイガク</t>
    </rPh>
    <rPh sb="11" eb="13">
      <t>ショゾク</t>
    </rPh>
    <rPh sb="13" eb="15">
      <t>ブキョク</t>
    </rPh>
    <rPh sb="15" eb="16">
      <t>トウ</t>
    </rPh>
    <phoneticPr fontId="18"/>
  </si>
  <si>
    <t>氏名</t>
    <rPh sb="0" eb="2">
      <t>シメイ</t>
    </rPh>
    <phoneticPr fontId="20"/>
  </si>
  <si>
    <t>申請日：</t>
    <rPh sb="0" eb="2">
      <t>シンセイ</t>
    </rPh>
    <rPh sb="2" eb="3">
      <t>ビ</t>
    </rPh>
    <phoneticPr fontId="18"/>
  </si>
  <si>
    <t>利用区分名称
（※別紙参照）</t>
    <phoneticPr fontId="18"/>
  </si>
  <si>
    <t>東京科学大学における従事内容
（カード発行が必要な理由）</t>
    <phoneticPr fontId="18"/>
  </si>
  <si>
    <t>（西暦）</t>
    <phoneticPr fontId="18"/>
  </si>
  <si>
    <t>から</t>
    <phoneticPr fontId="18"/>
  </si>
  <si>
    <t>まで（予定）</t>
    <rPh sb="3" eb="5">
      <t>ヨテイ</t>
    </rPh>
    <phoneticPr fontId="18"/>
  </si>
  <si>
    <t>）</t>
    <phoneticPr fontId="18"/>
  </si>
  <si>
    <t>（内線：</t>
    <rPh sb="1" eb="3">
      <t>ナイセン</t>
    </rPh>
    <phoneticPr fontId="18"/>
  </si>
  <si>
    <t>（メールアドレス：</t>
    <phoneticPr fontId="18"/>
  </si>
  <si>
    <t>東京科学大学における
従事予定期間</t>
    <phoneticPr fontId="18"/>
  </si>
  <si>
    <t xml:space="preserve"> 生年月日</t>
    <phoneticPr fontId="18"/>
  </si>
  <si>
    <t>性別</t>
    <rPh sb="0" eb="2">
      <t>セイベツ</t>
    </rPh>
    <phoneticPr fontId="18"/>
  </si>
  <si>
    <t>本務先・職名等
（本務先がある場合に記入）</t>
    <phoneticPr fontId="18"/>
  </si>
  <si>
    <t>内線または
ﾒｰﾙｱﾄﾞﾚｽ</t>
    <rPh sb="0" eb="2">
      <t>ナイセン</t>
    </rPh>
    <phoneticPr fontId="20"/>
  </si>
  <si>
    <t>アクセスカードのID</t>
    <phoneticPr fontId="18"/>
  </si>
  <si>
    <t>フ リ ガ ナ</t>
  </si>
  <si>
    <t>フ リ ガ ナ（*必須）</t>
    <phoneticPr fontId="18"/>
  </si>
  <si>
    <t>氏名がアルファベットの場合は，18文字以内（スペース，ピリオド等を含む）に略した名前を記入してください。（この名前が「職員証」に記載されます。）↓</t>
    <rPh sb="0" eb="2">
      <t>シメイ</t>
    </rPh>
    <phoneticPr fontId="18"/>
  </si>
  <si>
    <t>2006.4.1 以降に発行された旧・東京工業大学（学生証・職員証・アクセスカード）の交付を
受けたことがある場合は，下記に記入してください。(複数回交付された場合には，直近のもの)
ご記入いただくと，以前使用されていたメールアドレス等を引き継ぐことができます。</t>
    <phoneticPr fontId="18"/>
  </si>
  <si>
    <t>日本国籍</t>
    <rPh sb="0" eb="4">
      <t>ニホンコクセキ</t>
    </rPh>
    <phoneticPr fontId="18"/>
  </si>
  <si>
    <t>外国籍</t>
    <rPh sb="0" eb="2">
      <t>インジシメイ</t>
    </rPh>
    <phoneticPr fontId="18"/>
  </si>
  <si>
    <t>→</t>
    <phoneticPr fontId="18"/>
  </si>
  <si>
    <t>個人番号</t>
    <phoneticPr fontId="20"/>
  </si>
  <si>
    <t>所属</t>
    <phoneticPr fontId="20"/>
  </si>
  <si>
    <t>生年月日(IC)</t>
    <phoneticPr fontId="20"/>
  </si>
  <si>
    <t>発行年月日（IC）</t>
    <phoneticPr fontId="20"/>
  </si>
  <si>
    <t>有効期限（IC）</t>
    <phoneticPr fontId="20"/>
  </si>
  <si>
    <t>性別</t>
    <phoneticPr fontId="20"/>
  </si>
  <si>
    <t>姓（漢字）</t>
    <rPh sb="0" eb="1">
      <t>セイ</t>
    </rPh>
    <rPh sb="2" eb="4">
      <t>カンジ</t>
    </rPh>
    <phoneticPr fontId="18"/>
  </si>
  <si>
    <t>名（漢字）</t>
    <rPh sb="0" eb="1">
      <t>メイ</t>
    </rPh>
    <rPh sb="2" eb="4">
      <t>カンジ</t>
    </rPh>
    <phoneticPr fontId="18"/>
  </si>
  <si>
    <t>姓（カナ）</t>
    <rPh sb="0" eb="1">
      <t>セイ</t>
    </rPh>
    <phoneticPr fontId="18"/>
  </si>
  <si>
    <t>名（カナ）</t>
    <rPh sb="0" eb="1">
      <t>メイ</t>
    </rPh>
    <phoneticPr fontId="18"/>
  </si>
  <si>
    <t>姓（英字）</t>
    <rPh sb="2" eb="4">
      <t>エイジ</t>
    </rPh>
    <phoneticPr fontId="20"/>
  </si>
  <si>
    <t>名（英字）</t>
    <rPh sb="2" eb="4">
      <t>エイジ</t>
    </rPh>
    <phoneticPr fontId="20"/>
  </si>
  <si>
    <t>旧個人番号</t>
    <phoneticPr fontId="20"/>
  </si>
  <si>
    <t>職種</t>
    <rPh sb="0" eb="2">
      <t>ショクシュ</t>
    </rPh>
    <phoneticPr fontId="18"/>
  </si>
  <si>
    <t>研究室</t>
    <rPh sb="0" eb="3">
      <t>ケンキュウシツ</t>
    </rPh>
    <phoneticPr fontId="20"/>
  </si>
  <si>
    <t>従事内容　</t>
    <rPh sb="0" eb="2">
      <t>ジュウジ</t>
    </rPh>
    <phoneticPr fontId="20"/>
  </si>
  <si>
    <t>内線</t>
    <rPh sb="0" eb="2">
      <t>ナイセン</t>
    </rPh>
    <phoneticPr fontId="18"/>
  </si>
  <si>
    <t>地区</t>
    <rPh sb="0" eb="2">
      <t>チク</t>
    </rPh>
    <phoneticPr fontId="18"/>
  </si>
  <si>
    <t>発行状況</t>
    <rPh sb="0" eb="2">
      <t>ハッコウ</t>
    </rPh>
    <rPh sb="2" eb="4">
      <t>ジョウキョウ</t>
    </rPh>
    <phoneticPr fontId="18"/>
  </si>
  <si>
    <t>新規・更新</t>
    <rPh sb="0" eb="2">
      <t>シンキ</t>
    </rPh>
    <rPh sb="3" eb="5">
      <t>コウシン</t>
    </rPh>
    <phoneticPr fontId="20"/>
  </si>
  <si>
    <t>誓約書</t>
    <rPh sb="0" eb="3">
      <t>セイヤクショ</t>
    </rPh>
    <phoneticPr fontId="20"/>
  </si>
  <si>
    <t/>
  </si>
  <si>
    <t>券面用氏名（漢字）</t>
    <rPh sb="0" eb="2">
      <t>ケンメン</t>
    </rPh>
    <rPh sb="2" eb="3">
      <t>ヨウ</t>
    </rPh>
    <phoneticPr fontId="20"/>
  </si>
  <si>
    <t>券面用氏名（英字）</t>
    <rPh sb="0" eb="2">
      <t>ケンメン</t>
    </rPh>
    <rPh sb="2" eb="3">
      <t>ヨウ</t>
    </rPh>
    <rPh sb="3" eb="5">
      <t>シメイ</t>
    </rPh>
    <rPh sb="6" eb="8">
      <t>エイジ</t>
    </rPh>
    <phoneticPr fontId="18"/>
  </si>
  <si>
    <t>　</t>
    <phoneticPr fontId="18"/>
  </si>
  <si>
    <t>アクセスカードに記載される名前（ローマ字）</t>
    <rPh sb="19" eb="20">
      <t>ジ</t>
    </rPh>
    <phoneticPr fontId="18"/>
  </si>
  <si>
    <t>アクセスカードに記載される名前（漢字）</t>
    <rPh sb="16" eb="18">
      <t>カンジ</t>
    </rPh>
    <phoneticPr fontId="18"/>
  </si>
  <si>
    <t>003…産学連携コーディネーター</t>
    <phoneticPr fontId="20"/>
  </si>
  <si>
    <t>301…客員研究員</t>
    <phoneticPr fontId="20"/>
  </si>
  <si>
    <t>302…受託研究員</t>
    <phoneticPr fontId="20"/>
  </si>
  <si>
    <t>303…民間等共同研究員</t>
    <phoneticPr fontId="20"/>
  </si>
  <si>
    <t>305…外国人研究員</t>
    <phoneticPr fontId="20"/>
  </si>
  <si>
    <t>306…日本学術振興会外国人特別研究員</t>
    <phoneticPr fontId="20"/>
  </si>
  <si>
    <t>399…研究員（その他）</t>
    <rPh sb="4" eb="6">
      <t>ケンキュウ</t>
    </rPh>
    <rPh sb="10" eb="11">
      <t>タ</t>
    </rPh>
    <phoneticPr fontId="20"/>
  </si>
  <si>
    <t>501…業務委託（TSUBAME）</t>
    <phoneticPr fontId="20"/>
  </si>
  <si>
    <t>502…業務委託（教育システム）</t>
    <phoneticPr fontId="20"/>
  </si>
  <si>
    <t>503…業務委託（学務システム）</t>
    <phoneticPr fontId="20"/>
  </si>
  <si>
    <t>801…業務委託（工事）</t>
    <phoneticPr fontId="20"/>
  </si>
  <si>
    <t>901…業務委託（その他）</t>
    <rPh sb="11" eb="12">
      <t>タ</t>
    </rPh>
    <phoneticPr fontId="20"/>
  </si>
  <si>
    <t>999…その他</t>
    <phoneticPr fontId="20"/>
  </si>
  <si>
    <t>　東京科学大学理事長　殿</t>
  </si>
  <si>
    <r>
      <rPr>
        <sz val="12"/>
        <color rgb="FFFF0000"/>
        <rFont val="游ゴシック"/>
        <family val="3"/>
        <charset val="128"/>
      </rPr>
      <t>（券面印字）</t>
    </r>
    <r>
      <rPr>
        <sz val="12"/>
        <color rgb="FF000000"/>
        <rFont val="游ゴシック"/>
        <family val="3"/>
        <charset val="128"/>
      </rPr>
      <t>漢 字 氏 名</t>
    </r>
    <rPh sb="1" eb="5">
      <t>ケンメンインジ</t>
    </rPh>
    <phoneticPr fontId="18"/>
  </si>
  <si>
    <r>
      <rPr>
        <sz val="10"/>
        <color rgb="FFFF0000"/>
        <rFont val="游ゴシック"/>
        <family val="3"/>
        <charset val="128"/>
      </rPr>
      <t>（券面印字）</t>
    </r>
    <r>
      <rPr>
        <sz val="10"/>
        <color theme="1"/>
        <rFont val="游ゴシック"/>
        <family val="3"/>
        <charset val="128"/>
      </rPr>
      <t>ローマ字氏名
*姓名ともに半角大文字入力</t>
    </r>
    <rPh sb="1" eb="5">
      <t>ケンメンインジ</t>
    </rPh>
    <rPh sb="14" eb="16">
      <t>セイメイ</t>
    </rPh>
    <rPh sb="19" eb="21">
      <t>ハンカク</t>
    </rPh>
    <rPh sb="21" eb="24">
      <t>オオモジ</t>
    </rPh>
    <rPh sb="24" eb="26">
      <t>ニュウリョク</t>
    </rPh>
    <phoneticPr fontId="18"/>
  </si>
  <si>
    <r>
      <rPr>
        <sz val="11"/>
        <color rgb="FFFF0000"/>
        <rFont val="游ゴシック"/>
        <family val="3"/>
        <charset val="128"/>
      </rPr>
      <t>（券面印字）</t>
    </r>
    <r>
      <rPr>
        <sz val="11"/>
        <color rgb="FF000000"/>
        <rFont val="游ゴシック"/>
        <family val="3"/>
        <charset val="128"/>
      </rPr>
      <t>氏名
※在籍カードの氏名を記入</t>
    </r>
    <rPh sb="1" eb="5">
      <t>ケンメンインジ</t>
    </rPh>
    <rPh sb="6" eb="8">
      <t>シメイ</t>
    </rPh>
    <rPh sb="10" eb="12">
      <t>ザイセキ</t>
    </rPh>
    <rPh sb="16" eb="18">
      <t>シメイ</t>
    </rPh>
    <rPh sb="19" eb="21">
      <t>キニュウ</t>
    </rPh>
    <phoneticPr fontId="18"/>
  </si>
  <si>
    <r>
      <rPr>
        <sz val="9"/>
        <rFont val="游ゴシック"/>
        <family val="3"/>
        <charset val="128"/>
      </rPr>
      <t xml:space="preserve">上記の申請について承認します。 
</t>
    </r>
    <r>
      <rPr>
        <b/>
        <sz val="8"/>
        <rFont val="游ゴシック"/>
        <family val="3"/>
        <charset val="128"/>
      </rPr>
      <t xml:space="preserve">           </t>
    </r>
    <r>
      <rPr>
        <sz val="8"/>
        <rFont val="游ゴシック"/>
        <family val="3"/>
        <charset val="128"/>
      </rPr>
      <t xml:space="preserve">                                      　         　　        　　</t>
    </r>
    <r>
      <rPr>
        <sz val="10"/>
        <rFont val="游ゴシック"/>
        <family val="3"/>
        <charset val="128"/>
      </rPr>
      <t xml:space="preserve"> </t>
    </r>
    <phoneticPr fontId="20"/>
  </si>
  <si>
    <t>【アクセスカード利用区分】</t>
  </si>
  <si>
    <t>002…特定教員</t>
    <phoneticPr fontId="28"/>
  </si>
  <si>
    <t>003…産学連携コーディネーター</t>
    <phoneticPr fontId="28"/>
  </si>
  <si>
    <t>Ｂ．教育による利用</t>
  </si>
  <si>
    <r>
      <rPr>
        <sz val="10.5"/>
        <rFont val="游ゴシック"/>
        <family val="3"/>
        <charset val="128"/>
      </rPr>
      <t>201…非常勤講師（業務委託）</t>
    </r>
  </si>
  <si>
    <t>Ｃ．研究による利用</t>
  </si>
  <si>
    <r>
      <rPr>
        <sz val="10.5"/>
        <rFont val="游ゴシック"/>
        <family val="3"/>
        <charset val="128"/>
      </rPr>
      <t>301…客員研究員</t>
    </r>
  </si>
  <si>
    <r>
      <rPr>
        <sz val="10.5"/>
        <rFont val="游ゴシック"/>
        <family val="3"/>
        <charset val="128"/>
      </rPr>
      <t>302…受託研究員</t>
    </r>
  </si>
  <si>
    <r>
      <rPr>
        <sz val="10.5"/>
        <rFont val="游ゴシック"/>
        <family val="3"/>
        <charset val="128"/>
      </rPr>
      <t>303…民間等共同研究員</t>
    </r>
  </si>
  <si>
    <r>
      <rPr>
        <sz val="10.5"/>
        <rFont val="游ゴシック"/>
        <family val="3"/>
        <charset val="128"/>
      </rPr>
      <t>305…外国人研究員</t>
    </r>
  </si>
  <si>
    <t>306…日本学術振興会外国人特別研究員</t>
    <rPh sb="11" eb="13">
      <t>ガイコク</t>
    </rPh>
    <rPh sb="13" eb="14">
      <t>ジン</t>
    </rPh>
    <phoneticPr fontId="28"/>
  </si>
  <si>
    <r>
      <rPr>
        <sz val="10.5"/>
        <rFont val="游ゴシック"/>
        <family val="3"/>
        <charset val="128"/>
      </rPr>
      <t>399…研究員（その他）</t>
    </r>
  </si>
  <si>
    <t>Ｄ．業務委託による利用（主に東工大ポータル）</t>
  </si>
  <si>
    <r>
      <rPr>
        <sz val="10.5"/>
        <rFont val="游ゴシック"/>
        <family val="3"/>
        <charset val="128"/>
      </rPr>
      <t>501…業務委託（TSUBAME）</t>
    </r>
  </si>
  <si>
    <r>
      <rPr>
        <sz val="10.5"/>
        <rFont val="游ゴシック"/>
        <family val="3"/>
        <charset val="128"/>
      </rPr>
      <t>502…業務委託（教育システム）</t>
    </r>
  </si>
  <si>
    <r>
      <rPr>
        <sz val="10.5"/>
        <rFont val="游ゴシック"/>
        <family val="3"/>
        <charset val="128"/>
      </rPr>
      <t>503…業務委託（学務システム）</t>
    </r>
  </si>
  <si>
    <t>Ｅ．業務委託による利用（主に入館システム）</t>
  </si>
  <si>
    <r>
      <rPr>
        <sz val="10.5"/>
        <rFont val="游ゴシック"/>
        <family val="3"/>
        <charset val="128"/>
      </rPr>
      <t>801…業務委託（工事）</t>
    </r>
  </si>
  <si>
    <t>Ｆ．業務委託による利用（上記に記載がないシステムやその他の用途）</t>
  </si>
  <si>
    <r>
      <rPr>
        <sz val="10.5"/>
        <rFont val="游ゴシック"/>
        <family val="3"/>
        <charset val="128"/>
      </rPr>
      <t>901…業務委託（その他）</t>
    </r>
  </si>
  <si>
    <t>Ｇ．上記以外</t>
  </si>
  <si>
    <r>
      <rPr>
        <sz val="10.5"/>
        <rFont val="游ゴシック"/>
        <family val="3"/>
        <charset val="128"/>
      </rPr>
      <t>999…その他</t>
    </r>
  </si>
  <si>
    <t>※左側の数字はシステム上の利用区分コードを表しています。</t>
  </si>
  <si>
    <t>※右側の文字列は利用区分名称を表しています。</t>
  </si>
  <si>
    <t>※利用区分コードと利用区分名称は、必要に応じて追加・変更・削除されます。</t>
  </si>
  <si>
    <t>※申請書の利用区分には、利用区分コードではなく、右側の利用区分名称を記載してください。</t>
  </si>
  <si>
    <t xml:space="preserve">氏名をアルファベットで22文字以内（スペース，ピリオド等を含む）で記入してください。
*姓名ともに半角大文字入力
</t>
    <rPh sb="44" eb="46">
      <t>セイメイ</t>
    </rPh>
    <rPh sb="49" eb="51">
      <t>ハンカク</t>
    </rPh>
    <rPh sb="51" eb="54">
      <t>オオモジ</t>
    </rPh>
    <rPh sb="54" eb="56">
      <t>ニュウリョク</t>
    </rPh>
    <phoneticPr fontId="18"/>
  </si>
  <si>
    <t>アクセスカード・特定教員証　発行申請書</t>
    <rPh sb="8" eb="12">
      <t>トクテイキョウイン</t>
    </rPh>
    <rPh sb="12" eb="13">
      <t>ショウ</t>
    </rPh>
    <rPh sb="14" eb="16">
      <t>ハッコウ</t>
    </rPh>
    <rPh sb="16" eb="19">
      <t>シンセイショ</t>
    </rPh>
    <phoneticPr fontId="18"/>
  </si>
  <si>
    <t>発行区分</t>
    <rPh sb="0" eb="4">
      <t>ハッコウクブン</t>
    </rPh>
    <phoneticPr fontId="18"/>
  </si>
  <si>
    <t>下記の記載事項に間違いありませんので，下記の者にかかるアクセスカードを発行願います。
なお、下記の者がアクセスカードを利用するにあたり一切の責任は私が負います。
アクセスカード発行完了の連絡は、上記申請者または事務連絡先にいたします。</t>
    <phoneticPr fontId="18"/>
  </si>
  <si>
    <t>事務
連絡先</t>
    <rPh sb="0" eb="1">
      <t>ジ</t>
    </rPh>
    <rPh sb="1" eb="2">
      <t>ム</t>
    </rPh>
    <rPh sb="3" eb="5">
      <t>レンラク</t>
    </rPh>
    <rPh sb="5" eb="6">
      <t>サキ</t>
    </rPh>
    <phoneticPr fontId="28"/>
  </si>
  <si>
    <r>
      <t xml:space="preserve">申請者
</t>
    </r>
    <r>
      <rPr>
        <sz val="6"/>
        <rFont val="游ゴシック"/>
        <family val="3"/>
        <charset val="128"/>
      </rPr>
      <t>(受入教員等)</t>
    </r>
    <phoneticPr fontId="18"/>
  </si>
  <si>
    <t>東京科学大学における受入先・連絡先
（研究室名,メールアドレス,内線電話）</t>
    <rPh sb="10" eb="11">
      <t>ウ</t>
    </rPh>
    <rPh sb="11" eb="12">
      <t>イ</t>
    </rPh>
    <rPh sb="12" eb="13">
      <t>サキ</t>
    </rPh>
    <phoneticPr fontId="18"/>
  </si>
  <si>
    <t>※様式下部に以前の交付状況を記載してください</t>
    <rPh sb="6" eb="8">
      <t>イゼン</t>
    </rPh>
    <rPh sb="11" eb="13">
      <t>ジョウキョウ</t>
    </rPh>
    <rPh sb="14" eb="16">
      <t>キサイ</t>
    </rPh>
    <phoneticPr fontId="18"/>
  </si>
  <si>
    <t>部局長等の承認</t>
    <phoneticPr fontId="18"/>
  </si>
  <si>
    <t>2026.09ver
東京科学大学【理工学系】</t>
    <phoneticPr fontId="18"/>
  </si>
  <si>
    <t>別紙
更新日:2026.9.1</t>
    <rPh sb="0" eb="2">
      <t>ベッシ</t>
    </rPh>
    <phoneticPr fontId="20"/>
  </si>
  <si>
    <t xml:space="preserve">001…名誉教授（この利用区分の申請は総務課にお問い合わせ下さい） </t>
    <rPh sb="19" eb="21">
      <t>ソウム</t>
    </rPh>
    <phoneticPr fontId="28"/>
  </si>
  <si>
    <t xml:space="preserve">004…ライフサイエンス研究学外審査委員（この利用区分の申請は研究基盤推進課にお問い合わせ下さい） </t>
    <phoneticPr fontId="28"/>
  </si>
  <si>
    <r>
      <t>005…医歯学系から理工学系への勤務者等（主に医歯学系で発行された</t>
    </r>
    <r>
      <rPr>
        <b/>
        <u/>
        <sz val="11"/>
        <color theme="2" tint="-0.499984740745262"/>
        <rFont val="游ゴシック"/>
        <family val="3"/>
        <charset val="128"/>
      </rPr>
      <t>職員証</t>
    </r>
    <r>
      <rPr>
        <sz val="11"/>
        <color theme="2" tint="-0.499984740745262"/>
        <rFont val="游ゴシック"/>
        <family val="3"/>
        <charset val="128"/>
      </rPr>
      <t>を持つ者を対象とします。）</t>
    </r>
    <rPh sb="21" eb="22">
      <t>オモ</t>
    </rPh>
    <rPh sb="23" eb="24">
      <t>イ</t>
    </rPh>
    <rPh sb="24" eb="27">
      <t>シガクケイ</t>
    </rPh>
    <rPh sb="28" eb="30">
      <t>ハッコウ</t>
    </rPh>
    <rPh sb="33" eb="35">
      <t>ショクイン</t>
    </rPh>
    <rPh sb="35" eb="36">
      <t>ショウ</t>
    </rPh>
    <rPh sb="37" eb="38">
      <t>モ</t>
    </rPh>
    <rPh sb="39" eb="40">
      <t>モノ</t>
    </rPh>
    <rPh sb="41" eb="43">
      <t>タイショウ</t>
    </rPh>
    <phoneticPr fontId="18"/>
  </si>
  <si>
    <r>
      <rPr>
        <sz val="10.5"/>
        <color theme="2" tint="-0.499984740745262"/>
        <rFont val="游ゴシック"/>
        <family val="3"/>
        <charset val="128"/>
      </rPr>
      <t>304…日本学術振興会特別研究員</t>
    </r>
    <r>
      <rPr>
        <sz val="9"/>
        <color theme="2" tint="-0.499984740745262"/>
        <rFont val="游ゴシック"/>
        <family val="3"/>
        <charset val="128"/>
      </rPr>
      <t>（この利用区分の申請は研究資金助成Gr.にお問い合わせ下さい）</t>
    </r>
    <rPh sb="19" eb="21">
      <t>リヨウ</t>
    </rPh>
    <rPh sb="21" eb="23">
      <t>クブン</t>
    </rPh>
    <rPh sb="24" eb="26">
      <t>シンセイ</t>
    </rPh>
    <rPh sb="27" eb="29">
      <t>ケンキュウ</t>
    </rPh>
    <rPh sb="29" eb="31">
      <t>シキン</t>
    </rPh>
    <rPh sb="31" eb="33">
      <t>ジョセイ</t>
    </rPh>
    <rPh sb="38" eb="39">
      <t>ト</t>
    </rPh>
    <rPh sb="40" eb="41">
      <t>ア</t>
    </rPh>
    <rPh sb="43" eb="44">
      <t>クダ</t>
    </rPh>
    <phoneticPr fontId="28"/>
  </si>
  <si>
    <t>※申請書は部局等の事務担当者よりファイルリクエストにて提出してください</t>
    <rPh sb="1" eb="4">
      <t>シンセイショ</t>
    </rPh>
    <rPh sb="5" eb="7">
      <t>ブキョク</t>
    </rPh>
    <rPh sb="7" eb="8">
      <t>トウ</t>
    </rPh>
    <rPh sb="9" eb="11">
      <t>ジム</t>
    </rPh>
    <rPh sb="11" eb="14">
      <t>タントウシャ</t>
    </rPh>
    <phoneticPr fontId="18"/>
  </si>
  <si>
    <t>002…特定教員</t>
    <phoneticPr fontId="20"/>
  </si>
  <si>
    <r>
      <t>201</t>
    </r>
    <r>
      <rPr>
        <sz val="10"/>
        <rFont val="游ゴシック"/>
        <family val="3"/>
        <charset val="128"/>
      </rPr>
      <t>…非常勤講師（業務委託）</t>
    </r>
    <phoneticPr fontId="20"/>
  </si>
  <si>
    <t>以前交付された
ICカードの種類
※新規は「新規(以前の発行無し)」を選択</t>
    <phoneticPr fontId="18"/>
  </si>
  <si>
    <t>性別ﾌﾟﾙﾀﾞｳﾝ選択</t>
  </si>
  <si>
    <t>※薄い色で記載されている利用区分については、本様式では申請できません。</t>
    <rPh sb="1" eb="2">
      <t>ウス</t>
    </rPh>
    <rPh sb="3" eb="4">
      <t>イロ</t>
    </rPh>
    <rPh sb="5" eb="7">
      <t>キサイ</t>
    </rPh>
    <rPh sb="12" eb="16">
      <t>リヨウクブン</t>
    </rPh>
    <rPh sb="22" eb="25">
      <t>ホンヨウシキ</t>
    </rPh>
    <rPh sb="27" eb="29">
      <t>シンセイ</t>
    </rPh>
    <phoneticPr fontId="18"/>
  </si>
  <si>
    <t>　担当部署へお問い合わせください。</t>
    <rPh sb="1" eb="5">
      <t>タントウブショ</t>
    </rPh>
    <rPh sb="7" eb="8">
      <t>ト</t>
    </rPh>
    <rPh sb="9" eb="10">
      <t>ア</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</si>
</sst>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411]ggge&quot;年&quot;m&quot;月&quot;d&quot;日&quot;;@"/>
    <numFmt numFmtId="178" formatCode="0_);[Red]\(0\)"/>
    <numFmt numFmtId="179" formatCode="00000000"/>
    <numFmt numFmtId="180" formatCode="[$-F800]dddd\,\ mmmm\ dd\,\ yyyy"/>
  </numFmts>
  <fonts count="79">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0"/>
      <name val="Arial"/>
      <family val="2"/>
    </font>
    <font>
      <u/>
      <sz val="10"/>
      <color indexed="12"/>
      <name val="Arial"/>
      <family val="2"/>
    </font>
    <font>
      <sz val="9"/>
      <name val="ＭＳ Ｐゴシック"/>
      <family val="3"/>
      <charset val="128"/>
    </font>
    <font>
      <u/>
      <sz val="11"/>
      <color theme="10"/>
      <name val="ＭＳ Ｐゴシック"/>
      <family val="2"/>
      <charset val="128"/>
      <scheme val="minor"/>
    </font>
    <font>
      <b/>
      <sz val="9"/>
      <color indexed="81"/>
      <name val="ＭＳ Ｐゴシック"/>
      <family val="3"/>
      <charset val="128"/>
    </font>
    <font>
      <sz val="6"/>
      <name val="ＭＳ Ｐ明朝"/>
      <family val="1"/>
      <charset val="128"/>
    </font>
    <font>
      <b/>
      <sz val="10"/>
      <color indexed="81"/>
      <name val="MS P ゴシック"/>
      <family val="3"/>
      <charset val="128"/>
    </font>
    <font>
      <sz val="10.5"/>
      <color rgb="FF000000"/>
      <name val="游ゴシック"/>
      <family val="3"/>
      <charset val="128"/>
    </font>
    <font>
      <sz val="11"/>
      <color theme="1"/>
      <name val="游ゴシック"/>
      <family val="3"/>
      <charset val="128"/>
    </font>
    <font>
      <sz val="9"/>
      <color rgb="FF000000"/>
      <name val="游ゴシック"/>
      <family val="3"/>
      <charset val="128"/>
    </font>
    <font>
      <sz val="16"/>
      <color rgb="FF000000"/>
      <name val="游ゴシック"/>
      <family val="3"/>
      <charset val="128"/>
    </font>
    <font>
      <b/>
      <sz val="10.5"/>
      <color rgb="FF000000"/>
      <name val="游ゴシック"/>
      <family val="3"/>
      <charset val="128"/>
    </font>
    <font>
      <b/>
      <sz val="12"/>
      <color rgb="FFFF0000"/>
      <name val="游ゴシック"/>
      <family val="3"/>
      <charset val="128"/>
    </font>
    <font>
      <b/>
      <sz val="11"/>
      <name val="游ゴシック"/>
      <family val="3"/>
      <charset val="128"/>
    </font>
    <font>
      <b/>
      <sz val="12"/>
      <color rgb="FF000000"/>
      <name val="游ゴシック"/>
      <family val="3"/>
      <charset val="128"/>
    </font>
    <font>
      <sz val="8"/>
      <color rgb="FF000000"/>
      <name val="游ゴシック"/>
      <family val="3"/>
      <charset val="128"/>
    </font>
    <font>
      <sz val="8"/>
      <name val="游ゴシック"/>
      <family val="3"/>
      <charset val="128"/>
    </font>
    <font>
      <sz val="8"/>
      <color theme="1"/>
      <name val="游ゴシック"/>
      <family val="3"/>
      <charset val="128"/>
    </font>
    <font>
      <sz val="9"/>
      <color rgb="FFFF0000"/>
      <name val="游ゴシック"/>
      <family val="3"/>
      <charset val="128"/>
    </font>
    <font>
      <sz val="12"/>
      <color rgb="FF000000"/>
      <name val="游ゴシック"/>
      <family val="3"/>
      <charset val="128"/>
    </font>
    <font>
      <sz val="12"/>
      <name val="游ゴシック"/>
      <family val="3"/>
      <charset val="128"/>
    </font>
    <font>
      <sz val="10"/>
      <color rgb="FF000000"/>
      <name val="游ゴシック"/>
      <family val="3"/>
      <charset val="128"/>
    </font>
    <font>
      <sz val="10"/>
      <name val="游ゴシック"/>
      <family val="3"/>
      <charset val="128"/>
    </font>
    <font>
      <u/>
      <sz val="11"/>
      <color theme="1"/>
      <name val="游ゴシック"/>
      <family val="3"/>
      <charset val="128"/>
    </font>
    <font>
      <sz val="11"/>
      <color rgb="FF000000"/>
      <name val="游ゴシック"/>
      <family val="3"/>
      <charset val="128"/>
    </font>
    <font>
      <sz val="6"/>
      <color theme="1"/>
      <name val="游ゴシック"/>
      <family val="3"/>
      <charset val="128"/>
    </font>
    <font>
      <u/>
      <sz val="10"/>
      <color theme="10"/>
      <name val="游ゴシック"/>
      <family val="3"/>
      <charset val="128"/>
    </font>
    <font>
      <sz val="9"/>
      <color theme="1"/>
      <name val="游ゴシック"/>
      <family val="3"/>
      <charset val="128"/>
    </font>
    <font>
      <sz val="12"/>
      <color rgb="FFFF0000"/>
      <name val="游ゴシック"/>
      <family val="3"/>
      <charset val="128"/>
    </font>
    <font>
      <sz val="18"/>
      <color theme="1"/>
      <name val="游ゴシック"/>
      <family val="3"/>
      <charset val="128"/>
    </font>
    <font>
      <sz val="10"/>
      <color theme="1"/>
      <name val="游ゴシック"/>
      <family val="3"/>
      <charset val="128"/>
    </font>
    <font>
      <sz val="10"/>
      <color rgb="FFFF0000"/>
      <name val="游ゴシック"/>
      <family val="3"/>
      <charset val="128"/>
    </font>
    <font>
      <sz val="11"/>
      <color rgb="FFFF0000"/>
      <name val="游ゴシック"/>
      <family val="3"/>
      <charset val="128"/>
    </font>
    <font>
      <b/>
      <sz val="11"/>
      <color rgb="FF000000"/>
      <name val="游ゴシック"/>
      <family val="3"/>
      <charset val="128"/>
    </font>
    <font>
      <sz val="11"/>
      <name val="游ゴシック"/>
      <family val="3"/>
      <charset val="128"/>
    </font>
    <font>
      <sz val="16"/>
      <name val="游ゴシック"/>
      <family val="3"/>
      <charset val="128"/>
    </font>
    <font>
      <sz val="14"/>
      <name val="游ゴシック"/>
      <family val="3"/>
      <charset val="128"/>
    </font>
    <font>
      <sz val="6"/>
      <color theme="0" tint="-0.499984740745262"/>
      <name val="游ゴシック"/>
      <family val="3"/>
      <charset val="128"/>
    </font>
    <font>
      <sz val="10.5"/>
      <color theme="1"/>
      <name val="游ゴシック"/>
      <family val="3"/>
      <charset val="128"/>
    </font>
    <font>
      <sz val="10.5"/>
      <name val="游ゴシック"/>
      <family val="3"/>
      <charset val="128"/>
    </font>
    <font>
      <sz val="9"/>
      <name val="游ゴシック"/>
      <family val="3"/>
      <charset val="128"/>
    </font>
    <font>
      <b/>
      <sz val="8"/>
      <name val="游ゴシック"/>
      <family val="3"/>
      <charset val="128"/>
    </font>
    <font>
      <b/>
      <sz val="8"/>
      <color rgb="FF000000"/>
      <name val="游ゴシック"/>
      <family val="3"/>
      <charset val="128"/>
    </font>
    <font>
      <b/>
      <sz val="10"/>
      <color indexed="81"/>
      <name val="游ゴシック"/>
      <family val="3"/>
      <charset val="128"/>
    </font>
    <font>
      <b/>
      <sz val="9"/>
      <color indexed="81"/>
      <name val="游ゴシック"/>
      <family val="3"/>
      <charset val="128"/>
    </font>
    <font>
      <b/>
      <sz val="11"/>
      <color indexed="81"/>
      <name val="游ゴシック"/>
      <family val="3"/>
      <charset val="128"/>
    </font>
    <font>
      <b/>
      <sz val="11"/>
      <color indexed="10"/>
      <name val="游ゴシック"/>
      <family val="3"/>
      <charset val="128"/>
    </font>
    <font>
      <sz val="6"/>
      <name val="游ゴシック"/>
      <family val="3"/>
      <charset val="128"/>
    </font>
    <font>
      <sz val="8"/>
      <color rgb="FFFF0000"/>
      <name val="游ゴシック"/>
      <family val="3"/>
      <charset val="128"/>
    </font>
    <font>
      <sz val="11"/>
      <color theme="2" tint="-0.499984740745262"/>
      <name val="游ゴシック"/>
      <family val="3"/>
      <charset val="128"/>
    </font>
    <font>
      <b/>
      <u/>
      <sz val="11"/>
      <color theme="2" tint="-0.499984740745262"/>
      <name val="游ゴシック"/>
      <family val="3"/>
      <charset val="128"/>
    </font>
    <font>
      <sz val="10"/>
      <color theme="2" tint="-0.499984740745262"/>
      <name val="游ゴシック"/>
      <family val="3"/>
      <charset val="128"/>
    </font>
    <font>
      <sz val="10.5"/>
      <color theme="2" tint="-0.499984740745262"/>
      <name val="游ゴシック"/>
      <family val="3"/>
      <charset val="128"/>
    </font>
    <font>
      <sz val="9"/>
      <color theme="2" tint="-0.499984740745262"/>
      <name val="游ゴシック"/>
      <family val="3"/>
      <charset val="128"/>
    </font>
    <font>
      <sz val="10"/>
      <color indexed="8"/>
      <name val="游ゴシック"/>
      <family val="3"/>
      <charset val="128"/>
    </font>
    <font>
      <sz val="12"/>
      <color theme="1"/>
      <name val="游ゴシック"/>
      <family val="3"/>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indexed="13"/>
        <bgColor indexed="64"/>
      </patternFill>
    </fill>
    <fill>
      <patternFill patternType="solid">
        <fgColor rgb="FFFFCCFF"/>
        <bgColor indexed="64"/>
      </patternFill>
    </fill>
    <fill>
      <patternFill patternType="solid">
        <fgColor theme="8"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thin">
        <color indexed="64"/>
      </top>
      <bottom style="thin">
        <color indexed="64"/>
      </bottom>
      <diagonal/>
    </border>
  </borders>
  <cellStyleXfs count="4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0" fontId="23" fillId="0" borderId="0"/>
    <xf numFmtId="0" fontId="24" fillId="0" borderId="0" applyNumberFormat="0" applyFill="0" applyBorder="0" applyAlignment="0" applyProtection="0">
      <alignment vertical="top"/>
      <protection locked="0"/>
    </xf>
    <xf numFmtId="0" fontId="26" fillId="0" borderId="0" applyNumberFormat="0" applyFill="0" applyBorder="0" applyAlignment="0" applyProtection="0">
      <alignment vertical="center"/>
    </xf>
  </cellStyleXfs>
  <cellXfs count="259">
    <xf numFmtId="0" fontId="0" fillId="0" borderId="0" xfId="0">
      <alignment vertical="center"/>
    </xf>
    <xf numFmtId="0" fontId="21" fillId="0" borderId="0" xfId="42" applyFont="1" applyAlignment="1">
      <alignment horizontal="center" vertical="center"/>
    </xf>
    <xf numFmtId="0" fontId="22" fillId="0" borderId="0" xfId="42" applyFont="1" applyAlignment="1">
      <alignment horizontal="left" vertical="center"/>
    </xf>
    <xf numFmtId="0" fontId="21" fillId="0" borderId="0" xfId="42" applyFont="1" applyAlignment="1">
      <alignment horizontal="left" vertical="center"/>
    </xf>
    <xf numFmtId="0" fontId="21" fillId="0" borderId="0" xfId="42" applyFont="1" applyAlignment="1">
      <alignment horizontal="left" vertical="center" wrapText="1"/>
    </xf>
    <xf numFmtId="0" fontId="21" fillId="0" borderId="0" xfId="42" applyFont="1" applyAlignment="1">
      <alignment horizontal="right" vertical="center"/>
    </xf>
    <xf numFmtId="176" fontId="21" fillId="0" borderId="0" xfId="42" applyNumberFormat="1" applyFont="1" applyAlignment="1">
      <alignment horizontal="right" vertical="center"/>
    </xf>
    <xf numFmtId="49" fontId="21" fillId="0" borderId="0" xfId="42" applyNumberFormat="1" applyFont="1" applyAlignment="1">
      <alignment horizontal="right" vertical="center"/>
    </xf>
    <xf numFmtId="0" fontId="25" fillId="0" borderId="0" xfId="42" applyFont="1" applyAlignment="1">
      <alignment horizontal="right" vertical="center"/>
    </xf>
    <xf numFmtId="14" fontId="21" fillId="0" borderId="0" xfId="42" applyNumberFormat="1" applyFont="1" applyAlignment="1">
      <alignment horizontal="left" vertical="center" wrapText="1"/>
    </xf>
    <xf numFmtId="178" fontId="21" fillId="0" borderId="0" xfId="42" applyNumberFormat="1" applyFont="1" applyAlignment="1">
      <alignment horizontal="left" vertical="center" wrapText="1"/>
    </xf>
    <xf numFmtId="0" fontId="30" fillId="38" borderId="0" xfId="0" applyFont="1" applyFill="1" applyAlignment="1">
      <alignment vertical="center" wrapText="1"/>
    </xf>
    <xf numFmtId="0" fontId="31" fillId="38" borderId="0" xfId="0" applyFont="1" applyFill="1">
      <alignment vertical="center"/>
    </xf>
    <xf numFmtId="0" fontId="31" fillId="38" borderId="0" xfId="0" applyFont="1" applyFill="1" applyAlignment="1">
      <alignment horizontal="right" vertical="top"/>
    </xf>
    <xf numFmtId="0" fontId="31" fillId="0" borderId="0" xfId="0" applyFont="1" applyAlignment="1" applyProtection="1">
      <alignment vertical="top"/>
      <protection locked="0"/>
    </xf>
    <xf numFmtId="0" fontId="31" fillId="0" borderId="0" xfId="0" applyFont="1" applyProtection="1">
      <alignment vertical="center"/>
      <protection locked="0"/>
    </xf>
    <xf numFmtId="178" fontId="31" fillId="0" borderId="0" xfId="0" applyNumberFormat="1" applyFont="1" applyProtection="1">
      <alignment vertical="center"/>
      <protection locked="0"/>
    </xf>
    <xf numFmtId="0" fontId="34" fillId="38" borderId="0" xfId="0" applyFont="1" applyFill="1">
      <alignment vertical="center"/>
    </xf>
    <xf numFmtId="0" fontId="36" fillId="0" borderId="0" xfId="0" applyFont="1" applyProtection="1">
      <alignment vertical="center"/>
      <protection locked="0"/>
    </xf>
    <xf numFmtId="0" fontId="31" fillId="0" borderId="0" xfId="0" applyFont="1">
      <alignment vertical="center"/>
    </xf>
    <xf numFmtId="0" fontId="35" fillId="38" borderId="0" xfId="0" applyFont="1" applyFill="1" applyAlignment="1">
      <alignment horizontal="center" vertical="center" wrapText="1"/>
    </xf>
    <xf numFmtId="0" fontId="37" fillId="38" borderId="0" xfId="0" applyFont="1" applyFill="1" applyAlignment="1">
      <alignment horizontal="center" vertical="center" wrapText="1"/>
    </xf>
    <xf numFmtId="0" fontId="31" fillId="0" borderId="0" xfId="0" applyFont="1" applyAlignment="1">
      <alignment horizontal="left" vertical="top"/>
    </xf>
    <xf numFmtId="0" fontId="38" fillId="0" borderId="0" xfId="0" applyFont="1" applyAlignment="1">
      <alignment horizontal="left" vertical="top"/>
    </xf>
    <xf numFmtId="0" fontId="40" fillId="0" borderId="0" xfId="0" applyFont="1" applyAlignment="1">
      <alignment horizontal="left" vertical="top"/>
    </xf>
    <xf numFmtId="0" fontId="38" fillId="0" borderId="0" xfId="0" applyFont="1" applyAlignment="1">
      <alignment horizontal="distributed" vertical="center" textRotation="255" wrapText="1" indent="1"/>
    </xf>
    <xf numFmtId="0" fontId="39" fillId="0" borderId="0" xfId="0" applyFont="1" applyAlignment="1">
      <alignment horizontal="distributed" vertical="center" indent="1"/>
    </xf>
    <xf numFmtId="0" fontId="31" fillId="0" borderId="0" xfId="0" applyFont="1" applyAlignment="1">
      <alignment horizontal="distributed" vertical="center" indent="1"/>
    </xf>
    <xf numFmtId="0" fontId="39" fillId="0" borderId="0" xfId="0" applyFont="1" applyAlignment="1">
      <alignment horizontal="right" vertical="center" wrapText="1"/>
    </xf>
    <xf numFmtId="0" fontId="32" fillId="38" borderId="0" xfId="0" applyFont="1" applyFill="1" applyAlignment="1">
      <alignment horizontal="justify" vertical="center"/>
    </xf>
    <xf numFmtId="0" fontId="41" fillId="38" borderId="0" xfId="0" applyFont="1" applyFill="1" applyAlignment="1">
      <alignment horizontal="justify" vertical="center"/>
    </xf>
    <xf numFmtId="0" fontId="30" fillId="38" borderId="0" xfId="0" applyFont="1" applyFill="1" applyAlignment="1">
      <alignment horizontal="justify" vertical="center"/>
    </xf>
    <xf numFmtId="0" fontId="31" fillId="38" borderId="0" xfId="0" applyFont="1" applyFill="1" applyProtection="1">
      <alignment vertical="center"/>
      <protection locked="0"/>
    </xf>
    <xf numFmtId="0" fontId="46" fillId="0" borderId="10" xfId="0" applyFont="1" applyBorder="1" applyProtection="1">
      <alignment vertical="center"/>
      <protection locked="0"/>
    </xf>
    <xf numFmtId="0" fontId="31" fillId="0" borderId="10" xfId="0" applyFont="1" applyBorder="1" applyProtection="1">
      <alignment vertical="center"/>
      <protection locked="0"/>
    </xf>
    <xf numFmtId="0" fontId="39" fillId="0" borderId="25" xfId="0" applyFont="1" applyBorder="1" applyAlignment="1" applyProtection="1">
      <alignment vertical="center" wrapText="1"/>
      <protection locked="0"/>
    </xf>
    <xf numFmtId="0" fontId="31" fillId="0" borderId="0" xfId="0" applyFont="1" applyAlignment="1"/>
    <xf numFmtId="0" fontId="52" fillId="0" borderId="10" xfId="0" applyFont="1" applyBorder="1">
      <alignment vertical="center"/>
    </xf>
    <xf numFmtId="178" fontId="40" fillId="0" borderId="0" xfId="0" applyNumberFormat="1" applyFont="1" applyProtection="1">
      <alignment vertical="center"/>
      <protection locked="0"/>
    </xf>
    <xf numFmtId="0" fontId="43" fillId="0" borderId="0" xfId="0" applyFont="1" applyAlignment="1" applyProtection="1">
      <alignment horizontal="center" vertical="center" wrapText="1"/>
      <protection locked="0"/>
    </xf>
    <xf numFmtId="178" fontId="31" fillId="0" borderId="10" xfId="0" applyNumberFormat="1" applyFont="1" applyBorder="1" applyProtection="1">
      <alignment vertical="center"/>
      <protection locked="0"/>
    </xf>
    <xf numFmtId="0" fontId="50" fillId="0" borderId="0" xfId="0" applyFont="1" applyProtection="1">
      <alignment vertical="center"/>
      <protection locked="0"/>
    </xf>
    <xf numFmtId="0" fontId="31" fillId="0" borderId="18" xfId="0" applyFont="1" applyBorder="1" applyProtection="1">
      <alignment vertical="center"/>
      <protection locked="0"/>
    </xf>
    <xf numFmtId="0" fontId="52" fillId="0" borderId="0" xfId="0" applyFont="1">
      <alignment vertical="center"/>
    </xf>
    <xf numFmtId="0" fontId="31" fillId="0" borderId="17" xfId="0" applyFont="1" applyBorder="1" applyProtection="1">
      <alignment vertical="center"/>
      <protection locked="0"/>
    </xf>
    <xf numFmtId="0" fontId="48" fillId="0" borderId="0" xfId="0" applyFont="1" applyProtection="1">
      <alignment vertical="center"/>
      <protection locked="0"/>
    </xf>
    <xf numFmtId="178" fontId="50" fillId="0" borderId="0" xfId="0" applyNumberFormat="1" applyFont="1" applyProtection="1">
      <alignment vertical="center"/>
      <protection locked="0"/>
    </xf>
    <xf numFmtId="0" fontId="31" fillId="0" borderId="0" xfId="0" applyFont="1" applyAlignment="1" applyProtection="1">
      <protection locked="0"/>
    </xf>
    <xf numFmtId="0" fontId="31" fillId="0" borderId="12" xfId="0" applyFont="1" applyBorder="1" applyAlignment="1"/>
    <xf numFmtId="0" fontId="43" fillId="38" borderId="19" xfId="0" applyFont="1" applyFill="1" applyBorder="1" applyAlignment="1" applyProtection="1">
      <alignment vertical="top" wrapText="1"/>
      <protection locked="0"/>
    </xf>
    <xf numFmtId="0" fontId="43" fillId="38" borderId="20" xfId="0" applyFont="1" applyFill="1" applyBorder="1" applyAlignment="1" applyProtection="1">
      <alignment vertical="top" wrapText="1"/>
      <protection locked="0"/>
    </xf>
    <xf numFmtId="0" fontId="43" fillId="38" borderId="20" xfId="0" applyFont="1" applyFill="1" applyBorder="1" applyAlignment="1">
      <alignment vertical="top" wrapText="1"/>
    </xf>
    <xf numFmtId="0" fontId="43" fillId="38" borderId="20" xfId="0" applyFont="1" applyFill="1" applyBorder="1" applyAlignment="1">
      <alignment horizontal="center" vertical="center" wrapText="1"/>
    </xf>
    <xf numFmtId="0" fontId="52" fillId="0" borderId="36" xfId="0" applyFont="1" applyBorder="1" applyAlignment="1">
      <alignment horizontal="left" vertical="center" indent="1"/>
    </xf>
    <xf numFmtId="0" fontId="59" fillId="38" borderId="10" xfId="0" applyFont="1" applyFill="1" applyBorder="1" applyAlignment="1" applyProtection="1">
      <alignment vertical="center" wrapText="1"/>
      <protection locked="0"/>
    </xf>
    <xf numFmtId="0" fontId="59" fillId="38" borderId="16" xfId="0" applyFont="1" applyFill="1" applyBorder="1" applyAlignment="1" applyProtection="1">
      <alignment vertical="center" wrapText="1"/>
      <protection locked="0"/>
    </xf>
    <xf numFmtId="0" fontId="59" fillId="38" borderId="26" xfId="0" applyFont="1" applyFill="1" applyBorder="1" applyAlignment="1" applyProtection="1">
      <alignment vertical="center" wrapText="1"/>
      <protection locked="0"/>
    </xf>
    <xf numFmtId="0" fontId="60" fillId="39" borderId="16" xfId="0" applyFont="1" applyFill="1" applyBorder="1" applyAlignment="1" applyProtection="1">
      <alignment horizontal="right" wrapText="1"/>
      <protection locked="0"/>
    </xf>
    <xf numFmtId="0" fontId="60" fillId="39" borderId="40" xfId="0" applyFont="1" applyFill="1" applyBorder="1" applyAlignment="1" applyProtection="1">
      <alignment horizontal="right" wrapText="1"/>
      <protection locked="0"/>
    </xf>
    <xf numFmtId="0" fontId="60" fillId="39" borderId="41" xfId="0" applyFont="1" applyFill="1" applyBorder="1" applyAlignment="1" applyProtection="1">
      <alignment horizontal="right" wrapText="1"/>
      <protection locked="0"/>
    </xf>
    <xf numFmtId="0" fontId="52" fillId="0" borderId="0" xfId="0" applyFont="1" applyAlignment="1">
      <alignment horizontal="left" vertical="center" indent="1"/>
    </xf>
    <xf numFmtId="0" fontId="31" fillId="38" borderId="0" xfId="0" applyFont="1" applyFill="1" applyAlignment="1" applyProtection="1">
      <alignment vertical="top"/>
      <protection locked="0"/>
    </xf>
    <xf numFmtId="0" fontId="61" fillId="38" borderId="0" xfId="0" applyFont="1" applyFill="1" applyAlignment="1">
      <alignment vertical="top" wrapText="1"/>
    </xf>
    <xf numFmtId="0" fontId="31" fillId="38" borderId="0" xfId="0" applyFont="1" applyFill="1" applyAlignment="1">
      <alignment vertical="top"/>
    </xf>
    <xf numFmtId="178" fontId="31" fillId="38" borderId="0" xfId="0" applyNumberFormat="1" applyFont="1" applyFill="1" applyAlignment="1" applyProtection="1">
      <alignment vertical="top"/>
      <protection locked="0"/>
    </xf>
    <xf numFmtId="178" fontId="31" fillId="38" borderId="0" xfId="0" applyNumberFormat="1" applyFont="1" applyFill="1" applyProtection="1">
      <alignment vertical="center"/>
      <protection locked="0"/>
    </xf>
    <xf numFmtId="0" fontId="30" fillId="38" borderId="0" xfId="0" applyFont="1" applyFill="1" applyAlignment="1" applyProtection="1">
      <alignment horizontal="justify" vertical="center"/>
      <protection locked="0"/>
    </xf>
    <xf numFmtId="0" fontId="62" fillId="0" borderId="0" xfId="0" applyFont="1" applyAlignment="1">
      <alignment horizontal="left" vertical="top"/>
    </xf>
    <xf numFmtId="0" fontId="57" fillId="0" borderId="0" xfId="0" applyFont="1" applyAlignment="1">
      <alignment horizontal="left" vertical="top"/>
    </xf>
    <xf numFmtId="0" fontId="63" fillId="0" borderId="0" xfId="0" applyFont="1" applyAlignment="1">
      <alignment horizontal="left" vertical="top"/>
    </xf>
    <xf numFmtId="0" fontId="32" fillId="0" borderId="0" xfId="0" applyFont="1" applyAlignment="1">
      <alignment horizontal="left" vertical="top"/>
    </xf>
    <xf numFmtId="0" fontId="31" fillId="0" borderId="12" xfId="0" applyFont="1" applyBorder="1" applyProtection="1">
      <alignment vertical="center"/>
      <protection locked="0"/>
    </xf>
    <xf numFmtId="0" fontId="39" fillId="0" borderId="12" xfId="0" applyFont="1" applyBorder="1">
      <alignment vertical="center"/>
    </xf>
    <xf numFmtId="0" fontId="71" fillId="0" borderId="24" xfId="0" applyFont="1" applyBorder="1">
      <alignment vertical="center"/>
    </xf>
    <xf numFmtId="0" fontId="72" fillId="0" borderId="0" xfId="0" applyFont="1" applyAlignment="1">
      <alignment horizontal="left" vertical="top"/>
    </xf>
    <xf numFmtId="0" fontId="74" fillId="0" borderId="0" xfId="0" applyFont="1" applyAlignment="1">
      <alignment horizontal="left" vertical="top"/>
    </xf>
    <xf numFmtId="0" fontId="45" fillId="0" borderId="0" xfId="42" applyFont="1" applyAlignment="1">
      <alignment horizontal="left" vertical="center"/>
    </xf>
    <xf numFmtId="0" fontId="77" fillId="0" borderId="0" xfId="42" applyFont="1" applyAlignment="1">
      <alignment horizontal="left" vertical="center"/>
    </xf>
    <xf numFmtId="0" fontId="64" fillId="36" borderId="10" xfId="42" applyFont="1" applyFill="1" applyBorder="1" applyAlignment="1">
      <alignment horizontal="center" vertical="center"/>
    </xf>
    <xf numFmtId="0" fontId="45" fillId="34" borderId="10" xfId="42" applyFont="1" applyFill="1" applyBorder="1" applyAlignment="1">
      <alignment horizontal="center" vertical="center" wrapText="1"/>
    </xf>
    <xf numFmtId="0" fontId="77" fillId="34" borderId="10" xfId="42" applyFont="1" applyFill="1" applyBorder="1" applyAlignment="1">
      <alignment horizontal="center" vertical="center" wrapText="1"/>
    </xf>
    <xf numFmtId="0" fontId="77" fillId="40" borderId="10" xfId="42" applyFont="1" applyFill="1" applyBorder="1" applyAlignment="1">
      <alignment horizontal="center" vertical="center" wrapText="1"/>
    </xf>
    <xf numFmtId="0" fontId="64" fillId="35" borderId="10" xfId="42" applyFont="1" applyFill="1" applyBorder="1" applyAlignment="1">
      <alignment horizontal="center" vertical="center" wrapText="1"/>
    </xf>
    <xf numFmtId="0" fontId="64" fillId="37" borderId="10" xfId="42" applyFont="1" applyFill="1" applyBorder="1" applyAlignment="1">
      <alignment horizontal="center" vertical="center" wrapText="1"/>
    </xf>
    <xf numFmtId="0" fontId="39" fillId="0" borderId="0" xfId="42" applyFont="1" applyAlignment="1">
      <alignment horizontal="center" vertical="center"/>
    </xf>
    <xf numFmtId="0" fontId="45" fillId="0" borderId="10" xfId="42" applyFont="1" applyBorder="1" applyAlignment="1">
      <alignment vertical="center" wrapText="1"/>
    </xf>
    <xf numFmtId="0" fontId="45" fillId="0" borderId="10" xfId="42" applyFont="1" applyBorder="1">
      <alignment vertical="center"/>
    </xf>
    <xf numFmtId="0" fontId="31" fillId="0" borderId="10" xfId="0" applyFont="1" applyBorder="1">
      <alignment vertical="center"/>
    </xf>
    <xf numFmtId="0" fontId="45" fillId="0" borderId="11" xfId="42" applyFont="1" applyBorder="1">
      <alignment vertical="center"/>
    </xf>
    <xf numFmtId="176" fontId="45" fillId="0" borderId="10" xfId="42" applyNumberFormat="1" applyFont="1" applyBorder="1" applyAlignment="1">
      <alignment horizontal="left" vertical="center"/>
    </xf>
    <xf numFmtId="176" fontId="45" fillId="0" borderId="11" xfId="43" applyNumberFormat="1" applyFont="1" applyBorder="1" applyAlignment="1">
      <alignment horizontal="left" vertical="center"/>
    </xf>
    <xf numFmtId="176" fontId="45" fillId="0" borderId="11" xfId="43" applyNumberFormat="1" applyFont="1" applyBorder="1" applyAlignment="1">
      <alignment horizontal="left" vertical="center" wrapText="1"/>
    </xf>
    <xf numFmtId="0" fontId="45" fillId="0" borderId="11" xfId="42" applyFont="1" applyBorder="1" applyAlignment="1">
      <alignment horizontal="center" vertical="center"/>
    </xf>
    <xf numFmtId="0" fontId="78" fillId="0" borderId="10" xfId="0" applyFont="1" applyBorder="1">
      <alignment vertical="center"/>
    </xf>
    <xf numFmtId="0" fontId="78" fillId="0" borderId="11" xfId="0" applyFont="1" applyBorder="1">
      <alignment vertical="center"/>
    </xf>
    <xf numFmtId="178" fontId="45" fillId="0" borderId="11" xfId="42" applyNumberFormat="1" applyFont="1" applyBorder="1" applyAlignment="1">
      <alignment horizontal="left" vertical="center"/>
    </xf>
    <xf numFmtId="0" fontId="45" fillId="0" borderId="11" xfId="42" applyFont="1" applyBorder="1" applyAlignment="1">
      <alignment horizontal="left" vertical="center" wrapText="1"/>
    </xf>
    <xf numFmtId="0" fontId="31" fillId="0" borderId="10" xfId="0" applyFont="1" applyBorder="1" applyAlignment="1">
      <alignment horizontal="left" vertical="center" wrapText="1"/>
    </xf>
    <xf numFmtId="0" fontId="39" fillId="37" borderId="10" xfId="42" applyFont="1" applyFill="1" applyBorder="1" applyAlignment="1">
      <alignment horizontal="center" vertical="center"/>
    </xf>
    <xf numFmtId="0" fontId="45" fillId="0" borderId="0" xfId="42" applyFont="1">
      <alignment vertical="center"/>
    </xf>
    <xf numFmtId="0" fontId="55" fillId="0" borderId="0" xfId="0" applyFont="1" applyAlignment="1">
      <alignment horizontal="left" vertical="top"/>
    </xf>
    <xf numFmtId="0" fontId="32" fillId="38" borderId="12" xfId="0" applyFont="1" applyFill="1" applyBorder="1" applyAlignment="1">
      <alignment horizontal="justify" vertical="center" wrapText="1"/>
    </xf>
    <xf numFmtId="0" fontId="32" fillId="38" borderId="0" xfId="0" applyFont="1" applyFill="1" applyAlignment="1">
      <alignment horizontal="justify" vertical="center" wrapText="1"/>
    </xf>
    <xf numFmtId="0" fontId="42" fillId="33" borderId="13" xfId="0" applyFont="1" applyFill="1" applyBorder="1" applyAlignment="1">
      <alignment horizontal="center" vertical="center" wrapText="1"/>
    </xf>
    <xf numFmtId="0" fontId="42" fillId="33" borderId="14" xfId="0" applyFont="1" applyFill="1" applyBorder="1" applyAlignment="1">
      <alignment horizontal="center" vertical="center" wrapText="1"/>
    </xf>
    <xf numFmtId="0" fontId="42" fillId="33" borderId="15" xfId="0" applyFont="1" applyFill="1" applyBorder="1" applyAlignment="1">
      <alignment horizontal="center" vertical="center" wrapText="1"/>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43" fillId="33" borderId="13" xfId="0" applyFont="1" applyFill="1" applyBorder="1" applyAlignment="1">
      <alignment horizontal="center" vertical="center" wrapText="1"/>
    </xf>
    <xf numFmtId="0" fontId="43" fillId="33" borderId="14" xfId="0" applyFont="1" applyFill="1" applyBorder="1" applyAlignment="1">
      <alignment horizontal="center" vertical="center" wrapText="1"/>
    </xf>
    <xf numFmtId="0" fontId="43" fillId="33" borderId="16" xfId="0" applyFont="1" applyFill="1" applyBorder="1" applyAlignment="1">
      <alignment horizontal="center" vertical="center" wrapText="1"/>
    </xf>
    <xf numFmtId="0" fontId="43" fillId="0" borderId="43" xfId="0" applyFont="1" applyBorder="1" applyAlignment="1" applyProtection="1">
      <alignment horizontal="center" vertical="center" wrapText="1"/>
      <protection locked="0"/>
    </xf>
    <xf numFmtId="0" fontId="43" fillId="0" borderId="14" xfId="0" applyFont="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39" fillId="0" borderId="10" xfId="0" applyFont="1" applyBorder="1" applyAlignment="1">
      <alignment horizontal="distributed" vertical="center" indent="1"/>
    </xf>
    <xf numFmtId="0" fontId="39" fillId="0" borderId="10" xfId="0" applyFont="1" applyBorder="1" applyAlignment="1">
      <alignment horizontal="center" vertical="center" wrapText="1"/>
    </xf>
    <xf numFmtId="0" fontId="31" fillId="38" borderId="0" xfId="0" applyFont="1" applyFill="1" applyAlignment="1">
      <alignment horizontal="left" vertical="center" wrapText="1"/>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9" fillId="0" borderId="15" xfId="0" applyFont="1" applyBorder="1" applyAlignment="1">
      <alignment horizontal="center" vertical="center"/>
    </xf>
    <xf numFmtId="49" fontId="43" fillId="0" borderId="13" xfId="0" applyNumberFormat="1" applyFont="1" applyBorder="1" applyAlignment="1" applyProtection="1">
      <alignment horizontal="left" vertical="center" wrapText="1"/>
      <protection locked="0"/>
    </xf>
    <xf numFmtId="49" fontId="43" fillId="0" borderId="14" xfId="0" applyNumberFormat="1" applyFont="1" applyBorder="1" applyAlignment="1" applyProtection="1">
      <alignment horizontal="left" vertical="center" wrapText="1"/>
      <protection locked="0"/>
    </xf>
    <xf numFmtId="49" fontId="43" fillId="0" borderId="15" xfId="0" applyNumberFormat="1" applyFont="1" applyBorder="1" applyAlignment="1" applyProtection="1">
      <alignment horizontal="left" vertical="center" wrapText="1"/>
      <protection locked="0"/>
    </xf>
    <xf numFmtId="0" fontId="32" fillId="38" borderId="0" xfId="0" applyFont="1" applyFill="1" applyAlignment="1">
      <alignment horizontal="right" vertical="top" wrapText="1"/>
    </xf>
    <xf numFmtId="0" fontId="39" fillId="0" borderId="10" xfId="0" applyFont="1" applyBorder="1" applyAlignment="1">
      <alignment horizontal="center" vertical="center" textRotation="255" wrapText="1"/>
    </xf>
    <xf numFmtId="0" fontId="38" fillId="0" borderId="10" xfId="0" applyFont="1" applyBorder="1" applyAlignment="1">
      <alignment horizontal="center" vertical="center" textRotation="255" wrapText="1"/>
    </xf>
    <xf numFmtId="0" fontId="39" fillId="0" borderId="10" xfId="0" applyFont="1" applyBorder="1" applyAlignment="1">
      <alignment horizontal="center" vertical="center"/>
    </xf>
    <xf numFmtId="0" fontId="30" fillId="38" borderId="0" xfId="0" applyFont="1" applyFill="1" applyAlignment="1">
      <alignment horizontal="center" vertical="center" wrapText="1"/>
    </xf>
    <xf numFmtId="180" fontId="30" fillId="38" borderId="0" xfId="0" applyNumberFormat="1" applyFont="1" applyFill="1" applyAlignment="1">
      <alignment horizontal="center" vertical="center" wrapText="1"/>
    </xf>
    <xf numFmtId="0" fontId="35" fillId="38" borderId="0" xfId="0" applyFont="1" applyFill="1" applyAlignment="1">
      <alignment horizontal="center" vertical="center"/>
    </xf>
    <xf numFmtId="0" fontId="30" fillId="38" borderId="0" xfId="0" applyFont="1" applyFill="1" applyAlignment="1">
      <alignment horizontal="left" vertical="center" wrapText="1"/>
    </xf>
    <xf numFmtId="0" fontId="33" fillId="38" borderId="0" xfId="0" applyFont="1" applyFill="1" applyAlignment="1">
      <alignment horizontal="center" vertical="center" wrapText="1"/>
    </xf>
    <xf numFmtId="0" fontId="63" fillId="0" borderId="0" xfId="0" applyFont="1" applyAlignment="1">
      <alignment horizontal="right" vertical="top" wrapText="1"/>
    </xf>
    <xf numFmtId="0" fontId="42" fillId="33" borderId="27" xfId="0" applyFont="1" applyFill="1" applyBorder="1" applyAlignment="1">
      <alignment horizontal="center" vertical="center" wrapText="1"/>
    </xf>
    <xf numFmtId="0" fontId="42" fillId="33" borderId="28" xfId="0" applyFont="1" applyFill="1" applyBorder="1" applyAlignment="1">
      <alignment horizontal="center" vertical="center" wrapText="1"/>
    </xf>
    <xf numFmtId="0" fontId="32" fillId="0" borderId="20" xfId="0" applyFont="1" applyBorder="1" applyAlignment="1" applyProtection="1">
      <alignment horizontal="center" vertical="center" wrapText="1"/>
      <protection locked="0"/>
    </xf>
    <xf numFmtId="0" fontId="32" fillId="0" borderId="21" xfId="0" applyFont="1" applyBorder="1" applyAlignment="1" applyProtection="1">
      <alignment horizontal="center" vertical="center" wrapText="1"/>
      <protection locked="0"/>
    </xf>
    <xf numFmtId="0" fontId="32" fillId="33" borderId="13" xfId="0" applyFont="1" applyFill="1" applyBorder="1" applyAlignment="1">
      <alignment horizontal="center" vertical="center" wrapText="1"/>
    </xf>
    <xf numFmtId="0" fontId="32" fillId="33" borderId="14" xfId="0" applyFont="1" applyFill="1" applyBorder="1" applyAlignment="1">
      <alignment horizontal="center" vertical="center" wrapText="1"/>
    </xf>
    <xf numFmtId="0" fontId="32" fillId="33" borderId="15" xfId="0" applyFont="1" applyFill="1" applyBorder="1" applyAlignment="1">
      <alignment horizontal="center" vertical="center" wrapText="1"/>
    </xf>
    <xf numFmtId="0" fontId="50" fillId="0" borderId="12" xfId="45" applyNumberFormat="1" applyFont="1" applyBorder="1" applyAlignment="1" applyProtection="1">
      <alignment horizontal="center" vertical="center" wrapText="1"/>
      <protection locked="0"/>
    </xf>
    <xf numFmtId="0" fontId="50" fillId="0" borderId="25" xfId="45" applyNumberFormat="1" applyFont="1" applyBorder="1" applyAlignment="1" applyProtection="1">
      <alignment horizontal="center" vertical="center" wrapText="1"/>
      <protection locked="0"/>
    </xf>
    <xf numFmtId="0" fontId="32" fillId="33" borderId="19" xfId="0" applyFont="1" applyFill="1" applyBorder="1" applyAlignment="1">
      <alignment horizontal="center" vertical="center" wrapText="1"/>
    </xf>
    <xf numFmtId="0" fontId="32" fillId="33" borderId="20" xfId="0" applyFont="1" applyFill="1" applyBorder="1" applyAlignment="1">
      <alignment horizontal="center" vertical="center" wrapText="1"/>
    </xf>
    <xf numFmtId="0" fontId="32" fillId="33" borderId="21" xfId="0" applyFont="1" applyFill="1" applyBorder="1" applyAlignment="1">
      <alignment horizontal="center" vertical="center" wrapText="1"/>
    </xf>
    <xf numFmtId="0" fontId="32" fillId="33" borderId="24" xfId="0" applyFont="1" applyFill="1" applyBorder="1" applyAlignment="1">
      <alignment horizontal="center" vertical="center" wrapText="1"/>
    </xf>
    <xf numFmtId="0" fontId="32" fillId="33" borderId="12" xfId="0" applyFont="1" applyFill="1" applyBorder="1" applyAlignment="1">
      <alignment horizontal="center" vertical="center" wrapText="1"/>
    </xf>
    <xf numFmtId="0" fontId="32" fillId="33" borderId="25" xfId="0" applyFont="1" applyFill="1" applyBorder="1" applyAlignment="1">
      <alignment horizontal="center" vertical="center" wrapText="1"/>
    </xf>
    <xf numFmtId="0" fontId="40" fillId="0" borderId="20" xfId="45" applyNumberFormat="1" applyFont="1" applyBorder="1" applyAlignment="1" applyProtection="1">
      <alignment horizontal="center" vertical="center" wrapText="1"/>
      <protection locked="0"/>
    </xf>
    <xf numFmtId="0" fontId="48" fillId="0" borderId="24" xfId="0" applyFont="1" applyBorder="1" applyAlignment="1" applyProtection="1">
      <alignment horizontal="center" vertical="center"/>
      <protection locked="0"/>
    </xf>
    <xf numFmtId="0" fontId="48" fillId="0" borderId="12" xfId="0" applyFont="1" applyBorder="1" applyAlignment="1" applyProtection="1">
      <alignment horizontal="center" vertical="center"/>
      <protection locked="0"/>
    </xf>
    <xf numFmtId="0" fontId="42" fillId="0" borderId="19" xfId="0" applyFont="1" applyBorder="1" applyAlignment="1" applyProtection="1">
      <alignment horizontal="center" vertical="center" wrapText="1"/>
      <protection locked="0"/>
    </xf>
    <xf numFmtId="0" fontId="42" fillId="0" borderId="20" xfId="0" applyFont="1" applyBorder="1" applyAlignment="1" applyProtection="1">
      <alignment horizontal="center" vertical="center" wrapText="1"/>
      <protection locked="0"/>
    </xf>
    <xf numFmtId="0" fontId="42" fillId="0" borderId="21" xfId="0" applyFont="1" applyBorder="1" applyAlignment="1" applyProtection="1">
      <alignment horizontal="center" vertical="center" wrapText="1"/>
      <protection locked="0"/>
    </xf>
    <xf numFmtId="0" fontId="38" fillId="0" borderId="12" xfId="0" applyFont="1" applyBorder="1" applyAlignment="1">
      <alignment horizontal="center" vertical="center" wrapText="1"/>
    </xf>
    <xf numFmtId="0" fontId="45" fillId="0" borderId="12" xfId="0" applyFont="1" applyBorder="1" applyAlignment="1" applyProtection="1">
      <alignment horizontal="center" vertical="center" shrinkToFit="1"/>
      <protection locked="0"/>
    </xf>
    <xf numFmtId="0" fontId="26" fillId="0" borderId="12" xfId="45" applyNumberFormat="1" applyBorder="1" applyAlignment="1" applyProtection="1">
      <alignment horizontal="center" vertical="center" wrapText="1"/>
      <protection locked="0"/>
    </xf>
    <xf numFmtId="0" fontId="49" fillId="0" borderId="12" xfId="45" applyNumberFormat="1" applyFont="1" applyBorder="1" applyAlignment="1" applyProtection="1">
      <alignment horizontal="center" vertical="center" wrapText="1"/>
      <protection locked="0"/>
    </xf>
    <xf numFmtId="0" fontId="56" fillId="33" borderId="13" xfId="0" applyFont="1" applyFill="1" applyBorder="1" applyAlignment="1">
      <alignment horizontal="left" vertical="top" wrapText="1"/>
    </xf>
    <xf numFmtId="0" fontId="56" fillId="33" borderId="14" xfId="0" applyFont="1" applyFill="1" applyBorder="1" applyAlignment="1">
      <alignment horizontal="left" vertical="top" wrapText="1"/>
    </xf>
    <xf numFmtId="0" fontId="56" fillId="33" borderId="15" xfId="0" applyFont="1" applyFill="1" applyBorder="1" applyAlignment="1">
      <alignment horizontal="left" vertical="top" wrapText="1"/>
    </xf>
    <xf numFmtId="0" fontId="65" fillId="38" borderId="0" xfId="0" applyFont="1" applyFill="1" applyAlignment="1">
      <alignment horizontal="justify" vertical="center" wrapText="1"/>
    </xf>
    <xf numFmtId="49" fontId="43" fillId="0" borderId="13" xfId="0" applyNumberFormat="1" applyFont="1" applyBorder="1" applyAlignment="1" applyProtection="1">
      <alignment horizontal="center" vertical="center" wrapText="1"/>
      <protection locked="0"/>
    </xf>
    <xf numFmtId="49" fontId="43" fillId="0" borderId="14" xfId="0" applyNumberFormat="1" applyFont="1" applyBorder="1" applyAlignment="1" applyProtection="1">
      <alignment horizontal="center" vertical="center" wrapText="1"/>
      <protection locked="0"/>
    </xf>
    <xf numFmtId="49" fontId="43" fillId="0" borderId="15" xfId="0" applyNumberFormat="1" applyFont="1" applyBorder="1" applyAlignment="1" applyProtection="1">
      <alignment horizontal="center" vertical="center" wrapText="1"/>
      <protection locked="0"/>
    </xf>
    <xf numFmtId="0" fontId="57" fillId="38" borderId="20" xfId="0" applyFont="1" applyFill="1" applyBorder="1" applyAlignment="1">
      <alignment horizontal="right" vertical="center" wrapText="1"/>
    </xf>
    <xf numFmtId="0" fontId="57" fillId="38" borderId="21" xfId="0" applyFont="1" applyFill="1" applyBorder="1" applyAlignment="1">
      <alignment horizontal="right" vertical="center" wrapText="1"/>
    </xf>
    <xf numFmtId="0" fontId="43" fillId="38" borderId="19" xfId="0" applyFont="1" applyFill="1" applyBorder="1" applyAlignment="1">
      <alignment horizontal="center" vertical="center" wrapText="1"/>
    </xf>
    <xf numFmtId="0" fontId="43" fillId="38" borderId="20" xfId="0" applyFont="1" applyFill="1" applyBorder="1" applyAlignment="1">
      <alignment horizontal="center" vertical="center" wrapText="1"/>
    </xf>
    <xf numFmtId="0" fontId="43" fillId="38" borderId="21" xfId="0" applyFont="1" applyFill="1" applyBorder="1" applyAlignment="1">
      <alignment horizontal="center" vertical="center" wrapText="1"/>
    </xf>
    <xf numFmtId="0" fontId="58" fillId="0" borderId="37" xfId="0" applyFont="1" applyBorder="1" applyAlignment="1" applyProtection="1">
      <alignment horizontal="center" vertical="center" wrapText="1"/>
      <protection locked="0"/>
    </xf>
    <xf numFmtId="0" fontId="58" fillId="0" borderId="38" xfId="0" applyFont="1" applyBorder="1" applyAlignment="1" applyProtection="1">
      <alignment horizontal="center" vertical="center" wrapText="1"/>
      <protection locked="0"/>
    </xf>
    <xf numFmtId="0" fontId="58" fillId="0" borderId="39" xfId="0" applyFont="1" applyBorder="1" applyAlignment="1" applyProtection="1">
      <alignment horizontal="center" vertical="center" wrapText="1"/>
      <protection locked="0"/>
    </xf>
    <xf numFmtId="0" fontId="42" fillId="33" borderId="11" xfId="0" applyFont="1" applyFill="1" applyBorder="1" applyAlignment="1">
      <alignment horizontal="center" vertical="center" wrapText="1"/>
    </xf>
    <xf numFmtId="0" fontId="44" fillId="33" borderId="13" xfId="0" applyFont="1" applyFill="1" applyBorder="1" applyAlignment="1">
      <alignment horizontal="center" vertical="center" wrapText="1"/>
    </xf>
    <xf numFmtId="0" fontId="44" fillId="33" borderId="14" xfId="0" applyFont="1" applyFill="1" applyBorder="1" applyAlignment="1">
      <alignment horizontal="center" vertical="center" wrapText="1"/>
    </xf>
    <xf numFmtId="0" fontId="44" fillId="33" borderId="15" xfId="0" applyFont="1" applyFill="1" applyBorder="1" applyAlignment="1">
      <alignment horizontal="center" vertical="center" wrapText="1"/>
    </xf>
    <xf numFmtId="0" fontId="45" fillId="33" borderId="13" xfId="0" applyFont="1" applyFill="1" applyBorder="1" applyAlignment="1">
      <alignment horizontal="center" vertical="center" wrapText="1"/>
    </xf>
    <xf numFmtId="0" fontId="45" fillId="33" borderId="14" xfId="0" applyFont="1" applyFill="1" applyBorder="1" applyAlignment="1">
      <alignment horizontal="center" vertical="center" wrapText="1"/>
    </xf>
    <xf numFmtId="0" fontId="45" fillId="33" borderId="15" xfId="0" applyFont="1" applyFill="1" applyBorder="1" applyAlignment="1">
      <alignment horizontal="center" vertical="center" wrapText="1"/>
    </xf>
    <xf numFmtId="0" fontId="42" fillId="0" borderId="14" xfId="0" applyFont="1" applyBorder="1" applyAlignment="1" applyProtection="1">
      <alignment horizontal="center" vertical="center" wrapText="1"/>
      <protection locked="0"/>
    </xf>
    <xf numFmtId="0" fontId="42" fillId="0" borderId="15" xfId="0" applyFont="1" applyBorder="1" applyAlignment="1" applyProtection="1">
      <alignment horizontal="center" vertical="center" wrapText="1"/>
      <protection locked="0"/>
    </xf>
    <xf numFmtId="14" fontId="42" fillId="0" borderId="13" xfId="0" applyNumberFormat="1" applyFont="1" applyBorder="1" applyAlignment="1" applyProtection="1">
      <alignment horizontal="center" vertical="center" wrapText="1"/>
      <protection locked="0"/>
    </xf>
    <xf numFmtId="14" fontId="42" fillId="0" borderId="14" xfId="0" applyNumberFormat="1" applyFont="1" applyBorder="1" applyAlignment="1" applyProtection="1">
      <alignment horizontal="center" vertical="center" wrapText="1"/>
      <protection locked="0"/>
    </xf>
    <xf numFmtId="14" fontId="42" fillId="0" borderId="15" xfId="0" applyNumberFormat="1" applyFont="1" applyBorder="1" applyAlignment="1" applyProtection="1">
      <alignment horizontal="center" vertical="center" wrapText="1"/>
      <protection locked="0"/>
    </xf>
    <xf numFmtId="0" fontId="47" fillId="33" borderId="19" xfId="0" applyFont="1" applyFill="1" applyBorder="1" applyAlignment="1">
      <alignment horizontal="center" vertical="center" wrapText="1"/>
    </xf>
    <xf numFmtId="0" fontId="47" fillId="33" borderId="20" xfId="0" applyFont="1" applyFill="1" applyBorder="1" applyAlignment="1">
      <alignment horizontal="center" vertical="center" wrapText="1"/>
    </xf>
    <xf numFmtId="0" fontId="47" fillId="33" borderId="21" xfId="0" applyFont="1" applyFill="1" applyBorder="1" applyAlignment="1">
      <alignment horizontal="center" vertical="center" wrapText="1"/>
    </xf>
    <xf numFmtId="0" fontId="31" fillId="0" borderId="19" xfId="0" applyFont="1" applyBorder="1" applyAlignment="1" applyProtection="1">
      <alignment horizontal="center" vertical="center"/>
      <protection locked="0"/>
    </xf>
    <xf numFmtId="0" fontId="31" fillId="0" borderId="20" xfId="0" applyFont="1" applyBorder="1" applyAlignment="1" applyProtection="1">
      <alignment horizontal="center" vertical="center"/>
      <protection locked="0"/>
    </xf>
    <xf numFmtId="14" fontId="42" fillId="0" borderId="32" xfId="0" applyNumberFormat="1" applyFont="1" applyBorder="1" applyAlignment="1" applyProtection="1">
      <alignment horizontal="center" vertical="center" wrapText="1"/>
      <protection locked="0"/>
    </xf>
    <xf numFmtId="14" fontId="42" fillId="0" borderId="33"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0" fontId="47" fillId="0" borderId="14" xfId="0" applyFont="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0" fontId="40" fillId="0" borderId="12" xfId="45" applyNumberFormat="1" applyFont="1" applyBorder="1" applyAlignment="1" applyProtection="1">
      <alignment horizontal="center" vertical="center" wrapText="1"/>
      <protection locked="0"/>
    </xf>
    <xf numFmtId="0" fontId="40" fillId="0" borderId="20" xfId="45" applyNumberFormat="1" applyFont="1" applyBorder="1" applyAlignment="1" applyProtection="1">
      <alignment horizontal="left" vertical="center" wrapText="1"/>
      <protection locked="0"/>
    </xf>
    <xf numFmtId="0" fontId="40" fillId="0" borderId="21" xfId="45" applyNumberFormat="1" applyFont="1" applyBorder="1" applyAlignment="1" applyProtection="1">
      <alignment horizontal="left" vertical="center" wrapText="1"/>
      <protection locked="0"/>
    </xf>
    <xf numFmtId="0" fontId="40" fillId="0" borderId="12" xfId="45" applyNumberFormat="1" applyFont="1" applyBorder="1" applyAlignment="1" applyProtection="1">
      <alignment horizontal="left" vertical="center" wrapText="1"/>
      <protection locked="0"/>
    </xf>
    <xf numFmtId="0" fontId="40" fillId="0" borderId="25" xfId="45" applyNumberFormat="1" applyFont="1" applyBorder="1" applyAlignment="1" applyProtection="1">
      <alignment horizontal="left" vertical="center" wrapText="1"/>
      <protection locked="0"/>
    </xf>
    <xf numFmtId="14" fontId="31" fillId="0" borderId="12" xfId="45" applyNumberFormat="1" applyFont="1" applyBorder="1" applyAlignment="1" applyProtection="1">
      <alignment horizontal="center" vertical="center" wrapText="1"/>
      <protection locked="0"/>
    </xf>
    <xf numFmtId="14" fontId="31" fillId="0" borderId="20" xfId="45" applyNumberFormat="1" applyFont="1" applyBorder="1" applyAlignment="1" applyProtection="1">
      <alignment horizontal="center" vertical="center" wrapText="1"/>
      <protection locked="0"/>
    </xf>
    <xf numFmtId="0" fontId="30" fillId="33" borderId="13" xfId="0" applyFont="1" applyFill="1" applyBorder="1" applyAlignment="1">
      <alignment horizontal="center" vertical="center"/>
    </xf>
    <xf numFmtId="0" fontId="30" fillId="33" borderId="14" xfId="0" applyFont="1" applyFill="1" applyBorder="1" applyAlignment="1">
      <alignment horizontal="center" vertical="center"/>
    </xf>
    <xf numFmtId="0" fontId="30" fillId="33" borderId="15" xfId="0" applyFont="1" applyFill="1" applyBorder="1" applyAlignment="1">
      <alignment horizontal="center" vertical="center"/>
    </xf>
    <xf numFmtId="177" fontId="31" fillId="38" borderId="13" xfId="0" applyNumberFormat="1" applyFont="1" applyFill="1" applyBorder="1" applyAlignment="1" applyProtection="1">
      <alignment horizontal="center" vertical="center"/>
      <protection locked="0"/>
    </xf>
    <xf numFmtId="177" fontId="31" fillId="38" borderId="14" xfId="0" applyNumberFormat="1" applyFont="1" applyFill="1" applyBorder="1" applyAlignment="1" applyProtection="1">
      <alignment horizontal="center" vertical="center"/>
      <protection locked="0"/>
    </xf>
    <xf numFmtId="177" fontId="31" fillId="38" borderId="15" xfId="0" applyNumberFormat="1" applyFont="1" applyFill="1" applyBorder="1" applyAlignment="1" applyProtection="1">
      <alignment horizontal="center" vertical="center"/>
      <protection locked="0"/>
    </xf>
    <xf numFmtId="0" fontId="30" fillId="0" borderId="10" xfId="0" applyFont="1" applyBorder="1" applyAlignment="1" applyProtection="1">
      <alignment horizontal="center" vertical="center" wrapText="1"/>
      <protection locked="0"/>
    </xf>
    <xf numFmtId="0" fontId="31" fillId="33" borderId="10" xfId="0" applyFont="1" applyFill="1" applyBorder="1" applyAlignment="1">
      <alignment horizontal="center" vertical="center" wrapText="1"/>
    </xf>
    <xf numFmtId="0" fontId="31" fillId="0" borderId="10" xfId="0" applyFont="1" applyBorder="1" applyAlignment="1" applyProtection="1">
      <alignment horizontal="center" vertical="center"/>
      <protection locked="0"/>
    </xf>
    <xf numFmtId="0" fontId="32" fillId="38" borderId="0" xfId="0" applyFont="1" applyFill="1" applyAlignment="1">
      <alignment horizontal="left" vertical="center" wrapText="1"/>
    </xf>
    <xf numFmtId="0" fontId="31" fillId="0" borderId="10" xfId="0" applyFont="1" applyBorder="1" applyAlignment="1" applyProtection="1">
      <alignment horizontal="center" vertical="center" wrapText="1"/>
      <protection locked="0"/>
    </xf>
    <xf numFmtId="0" fontId="50" fillId="33" borderId="13" xfId="0" applyFont="1" applyFill="1" applyBorder="1" applyAlignment="1">
      <alignment horizontal="center" vertical="center" wrapText="1"/>
    </xf>
    <xf numFmtId="0" fontId="50" fillId="33" borderId="14" xfId="0" applyFont="1" applyFill="1" applyBorder="1" applyAlignment="1">
      <alignment horizontal="center" vertical="center" wrapText="1"/>
    </xf>
    <xf numFmtId="0" fontId="50" fillId="33" borderId="15" xfId="0" applyFont="1" applyFill="1" applyBorder="1" applyAlignment="1">
      <alignment horizontal="center" vertical="center" wrapText="1"/>
    </xf>
    <xf numFmtId="0" fontId="43" fillId="0" borderId="13" xfId="0" applyFont="1" applyBorder="1" applyAlignment="1" applyProtection="1">
      <alignment horizontal="center" vertical="center" wrapText="1"/>
      <protection locked="0"/>
    </xf>
    <xf numFmtId="0" fontId="47" fillId="33" borderId="24" xfId="0" applyFont="1" applyFill="1" applyBorder="1" applyAlignment="1">
      <alignment horizontal="center" vertical="center" wrapText="1"/>
    </xf>
    <xf numFmtId="0" fontId="47" fillId="33" borderId="12" xfId="0" applyFont="1" applyFill="1" applyBorder="1" applyAlignment="1">
      <alignment horizontal="center" vertical="center" wrapText="1"/>
    </xf>
    <xf numFmtId="0" fontId="62" fillId="0" borderId="19"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12" xfId="0" applyFont="1" applyBorder="1" applyAlignment="1">
      <alignment horizontal="center" vertical="center" wrapText="1"/>
    </xf>
    <xf numFmtId="0" fontId="62" fillId="0" borderId="25" xfId="0" applyFont="1" applyBorder="1" applyAlignment="1">
      <alignment horizontal="center" vertical="center" wrapText="1"/>
    </xf>
    <xf numFmtId="0" fontId="45" fillId="0" borderId="19" xfId="0" applyFont="1" applyBorder="1" applyAlignment="1">
      <alignment horizontal="left" vertical="top" wrapText="1"/>
    </xf>
    <xf numFmtId="0" fontId="45" fillId="0" borderId="20" xfId="0" applyFont="1" applyBorder="1" applyAlignment="1">
      <alignment horizontal="left" vertical="top" wrapText="1"/>
    </xf>
    <xf numFmtId="0" fontId="45" fillId="0" borderId="21" xfId="0" applyFont="1" applyBorder="1" applyAlignment="1">
      <alignment horizontal="left" vertical="top" wrapText="1"/>
    </xf>
    <xf numFmtId="0" fontId="45" fillId="0" borderId="24" xfId="0" applyFont="1" applyBorder="1" applyAlignment="1">
      <alignment horizontal="center" vertical="top" wrapText="1"/>
    </xf>
    <xf numFmtId="0" fontId="45" fillId="0" borderId="12" xfId="0" applyFont="1" applyBorder="1" applyAlignment="1">
      <alignment horizontal="center" vertical="top" wrapText="1"/>
    </xf>
    <xf numFmtId="0" fontId="45" fillId="0" borderId="25" xfId="0" applyFont="1" applyBorder="1" applyAlignment="1">
      <alignment horizontal="center" vertical="top" wrapText="1"/>
    </xf>
    <xf numFmtId="0" fontId="31" fillId="0" borderId="36" xfId="0" applyFont="1" applyBorder="1" applyAlignment="1" applyProtection="1">
      <alignment vertical="center" textRotation="255"/>
      <protection locked="0"/>
    </xf>
    <xf numFmtId="0" fontId="31" fillId="0" borderId="42" xfId="0" applyFont="1" applyBorder="1" applyAlignment="1">
      <alignment vertical="center" textRotation="255"/>
    </xf>
    <xf numFmtId="0" fontId="31" fillId="0" borderId="42" xfId="0" applyFont="1" applyBorder="1">
      <alignment vertical="center"/>
    </xf>
    <xf numFmtId="0" fontId="31" fillId="0" borderId="11" xfId="0" applyFont="1" applyBorder="1">
      <alignment vertical="center"/>
    </xf>
    <xf numFmtId="0" fontId="31" fillId="0" borderId="11" xfId="0" applyFont="1" applyBorder="1" applyAlignment="1">
      <alignment vertical="center" textRotation="255"/>
    </xf>
    <xf numFmtId="179" fontId="31" fillId="0" borderId="10" xfId="0" applyNumberFormat="1" applyFont="1" applyBorder="1" applyAlignment="1" applyProtection="1">
      <alignment horizontal="center" vertical="center" wrapText="1"/>
      <protection locked="0"/>
    </xf>
    <xf numFmtId="0" fontId="42" fillId="33" borderId="25" xfId="0" applyFont="1" applyFill="1" applyBorder="1" applyAlignment="1">
      <alignment horizontal="center" vertical="center" wrapText="1"/>
    </xf>
    <xf numFmtId="0" fontId="42" fillId="0" borderId="19" xfId="0" applyFont="1" applyBorder="1" applyAlignment="1">
      <alignment horizontal="left" vertical="top" wrapText="1"/>
    </xf>
    <xf numFmtId="0" fontId="42" fillId="0" borderId="20" xfId="0" applyFont="1" applyBorder="1" applyAlignment="1">
      <alignment horizontal="left" vertical="top" wrapText="1"/>
    </xf>
    <xf numFmtId="0" fontId="42" fillId="0" borderId="21" xfId="0" applyFont="1" applyBorder="1" applyAlignment="1">
      <alignment horizontal="left" vertical="top" wrapText="1"/>
    </xf>
    <xf numFmtId="0" fontId="42" fillId="0" borderId="22" xfId="0" applyFont="1" applyBorder="1" applyAlignment="1">
      <alignment horizontal="left" vertical="top" wrapText="1"/>
    </xf>
    <xf numFmtId="0" fontId="42" fillId="0" borderId="0" xfId="0" applyFont="1" applyAlignment="1">
      <alignment horizontal="left" vertical="top" wrapText="1"/>
    </xf>
    <xf numFmtId="0" fontId="42" fillId="0" borderId="23" xfId="0" applyFont="1" applyBorder="1" applyAlignment="1">
      <alignment horizontal="left" vertical="top" wrapText="1"/>
    </xf>
    <xf numFmtId="49" fontId="43" fillId="0" borderId="34" xfId="0" applyNumberFormat="1" applyFont="1" applyBorder="1" applyAlignment="1" applyProtection="1">
      <alignment horizontal="center" vertical="center" wrapText="1"/>
      <protection locked="0"/>
    </xf>
    <xf numFmtId="49" fontId="43" fillId="0" borderId="32" xfId="0" applyNumberFormat="1" applyFont="1" applyBorder="1" applyAlignment="1" applyProtection="1">
      <alignment horizontal="center" vertical="center" wrapText="1"/>
      <protection locked="0"/>
    </xf>
    <xf numFmtId="49" fontId="43" fillId="0" borderId="33" xfId="0" applyNumberFormat="1" applyFont="1" applyBorder="1" applyAlignment="1" applyProtection="1">
      <alignment horizontal="center" vertical="center" wrapText="1"/>
      <protection locked="0"/>
    </xf>
    <xf numFmtId="0" fontId="53" fillId="33" borderId="32" xfId="0" applyFont="1" applyFill="1" applyBorder="1" applyAlignment="1">
      <alignment horizontal="center" vertical="center" wrapText="1"/>
    </xf>
    <xf numFmtId="0" fontId="53" fillId="33" borderId="33" xfId="0" applyFont="1" applyFill="1" applyBorder="1" applyAlignment="1">
      <alignment horizontal="center" vertical="center" wrapText="1"/>
    </xf>
    <xf numFmtId="0" fontId="42" fillId="33" borderId="34" xfId="0" applyFont="1" applyFill="1" applyBorder="1" applyAlignment="1">
      <alignment horizontal="center" vertical="center" wrapText="1"/>
    </xf>
    <xf numFmtId="0" fontId="42" fillId="33" borderId="32" xfId="0" applyFont="1" applyFill="1" applyBorder="1" applyAlignment="1">
      <alignment horizontal="center" vertical="center" wrapText="1"/>
    </xf>
    <xf numFmtId="0" fontId="42" fillId="33" borderId="33" xfId="0" applyFont="1" applyFill="1" applyBorder="1" applyAlignment="1">
      <alignment horizontal="center" vertical="center" wrapText="1"/>
    </xf>
    <xf numFmtId="49" fontId="43" fillId="0" borderId="35" xfId="0" applyNumberFormat="1" applyFont="1" applyBorder="1" applyAlignment="1" applyProtection="1">
      <alignment horizontal="center" vertical="center" wrapText="1"/>
      <protection locked="0"/>
    </xf>
    <xf numFmtId="49" fontId="43" fillId="0" borderId="29" xfId="0" applyNumberFormat="1" applyFont="1" applyBorder="1" applyAlignment="1" applyProtection="1">
      <alignment horizontal="center" vertical="center" wrapText="1"/>
      <protection locked="0"/>
    </xf>
    <xf numFmtId="49" fontId="43" fillId="0" borderId="27" xfId="0" applyNumberFormat="1" applyFont="1" applyBorder="1" applyAlignment="1" applyProtection="1">
      <alignment horizontal="center" vertical="center" wrapText="1"/>
      <protection locked="0"/>
    </xf>
    <xf numFmtId="49" fontId="43" fillId="0" borderId="28" xfId="0" applyNumberFormat="1" applyFont="1" applyBorder="1" applyAlignment="1" applyProtection="1">
      <alignment horizontal="center" vertical="center" wrapText="1"/>
      <protection locked="0"/>
    </xf>
    <xf numFmtId="0" fontId="42" fillId="33" borderId="29" xfId="0" applyFont="1" applyFill="1" applyBorder="1" applyAlignment="1">
      <alignment horizontal="center" vertical="center" wrapText="1"/>
    </xf>
    <xf numFmtId="49" fontId="43" fillId="0" borderId="30" xfId="0" applyNumberFormat="1" applyFont="1" applyBorder="1" applyAlignment="1" applyProtection="1">
      <alignment horizontal="center" vertical="center" wrapText="1"/>
      <protection locked="0"/>
    </xf>
    <xf numFmtId="49" fontId="43" fillId="0" borderId="31" xfId="0" applyNumberFormat="1" applyFont="1" applyBorder="1" applyAlignment="1" applyProtection="1">
      <alignment horizontal="center" vertical="center" wrapText="1"/>
      <protection locked="0"/>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hidden="1"/>
    <cellStyle name="ハイパーリンク" xfId="45"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B000000}"/>
    <cellStyle name="標準_190620非常勤データ" xfId="43" xr:uid="{00000000-0005-0000-0000-00002C000000}"/>
    <cellStyle name="良い" xfId="6" builtinId="26" customBuiltin="1"/>
  </cellStyles>
  <dxfs count="47">
    <dxf>
      <fill>
        <patternFill>
          <bgColor theme="6"/>
        </patternFill>
      </fill>
    </dxf>
    <dxf>
      <fill>
        <patternFill>
          <bgColor theme="5"/>
        </patternFill>
      </fill>
    </dxf>
    <dxf>
      <fill>
        <patternFill>
          <bgColor theme="7"/>
        </patternFill>
      </fill>
    </dxf>
    <dxf>
      <fill>
        <patternFill>
          <bgColor theme="7"/>
        </patternFill>
      </fill>
    </dxf>
    <dxf>
      <fill>
        <patternFill>
          <bgColor theme="6"/>
        </patternFill>
      </fill>
    </dxf>
    <dxf>
      <fill>
        <patternFill>
          <bgColor theme="5"/>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6"/>
        </patternFill>
      </fill>
    </dxf>
    <dxf>
      <fill>
        <patternFill>
          <bgColor theme="5"/>
        </patternFill>
      </fill>
    </dxf>
    <dxf>
      <fill>
        <patternFill>
          <bgColor theme="7"/>
        </patternFill>
      </fill>
    </dxf>
    <dxf>
      <fill>
        <patternFill>
          <bgColor theme="7"/>
        </patternFill>
      </fill>
    </dxf>
    <dxf>
      <fill>
        <patternFill>
          <bgColor theme="9"/>
        </patternFill>
      </fill>
    </dxf>
    <dxf>
      <font>
        <color rgb="FF9C0006"/>
      </font>
      <fill>
        <patternFill>
          <bgColor rgb="FFFFC7CE"/>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ont>
        <color rgb="FFFF0000"/>
      </font>
      <fill>
        <patternFill>
          <bgColor rgb="FFFFFF00"/>
        </patternFill>
      </fill>
    </dxf>
    <dxf>
      <fill>
        <patternFill>
          <bgColor theme="5" tint="0.79998168889431442"/>
        </patternFill>
      </fill>
    </dxf>
    <dxf>
      <fill>
        <patternFill>
          <bgColor theme="5" tint="0.79998168889431442"/>
        </patternFill>
      </fill>
    </dxf>
    <dxf>
      <fill>
        <patternFill>
          <bgColor theme="0" tint="-0.499984740745262"/>
        </patternFill>
      </fill>
    </dxf>
    <dxf>
      <fill>
        <patternFill>
          <bgColor theme="5" tint="0.79998168889431442"/>
        </patternFill>
      </fill>
    </dxf>
    <dxf>
      <fill>
        <patternFill>
          <bgColor theme="0"/>
        </patternFill>
      </fill>
    </dxf>
    <dxf>
      <font>
        <color theme="0"/>
      </font>
      <fill>
        <patternFill>
          <bgColor theme="0"/>
        </patternFill>
      </fill>
      <border>
        <left/>
        <right/>
      </border>
    </dxf>
    <dxf>
      <font>
        <color rgb="FFFF0000"/>
      </font>
      <fill>
        <patternFill>
          <bgColor rgb="FFFFFF00"/>
        </patternFill>
      </fill>
    </dxf>
    <dxf>
      <fill>
        <patternFill>
          <bgColor theme="5" tint="0.79998168889431442"/>
        </patternFill>
      </fill>
    </dxf>
    <dxf>
      <fill>
        <patternFill>
          <bgColor theme="5" tint="0.79998168889431442"/>
        </patternFill>
      </fill>
    </dxf>
    <dxf>
      <fill>
        <patternFill>
          <bgColor theme="5" tint="0.39994506668294322"/>
        </patternFill>
      </fill>
    </dxf>
    <dxf>
      <fill>
        <patternFill>
          <bgColor theme="0" tint="-0.499984740745262"/>
        </patternFill>
      </fill>
    </dxf>
    <dxf>
      <fill>
        <patternFill>
          <bgColor theme="5" tint="0.79998168889431442"/>
        </patternFill>
      </fill>
    </dxf>
    <dxf>
      <fill>
        <patternFill>
          <bgColor theme="0" tint="-0.499984740745262"/>
        </patternFill>
      </fill>
    </dxf>
    <dxf>
      <fill>
        <patternFill>
          <bgColor theme="5" tint="0.79998168889431442"/>
        </patternFill>
      </fill>
    </dxf>
    <dxf>
      <fill>
        <patternFill>
          <bgColor theme="5" tint="0.79998168889431442"/>
        </patternFill>
      </fill>
    </dxf>
    <dxf>
      <font>
        <color theme="0"/>
      </font>
      <fill>
        <patternFill>
          <bgColor theme="0"/>
        </patternFill>
      </fill>
      <border>
        <left/>
        <right/>
        <top style="thin">
          <color auto="1"/>
        </top>
        <bottom style="thin">
          <color auto="1"/>
        </bottom>
      </border>
    </dxf>
    <dxf>
      <font>
        <color theme="0"/>
      </font>
      <fill>
        <patternFill>
          <bgColor theme="0"/>
        </patternFill>
      </fill>
      <border>
        <left/>
        <right/>
        <top style="thin">
          <color auto="1"/>
        </top>
        <bottom style="thin">
          <color auto="1"/>
        </bottom>
      </border>
    </dxf>
    <dxf>
      <fill>
        <patternFill>
          <bgColor theme="0" tint="-0.499984740745262"/>
        </patternFill>
      </fill>
    </dxf>
    <dxf>
      <font>
        <color rgb="FFC00000"/>
      </font>
    </dxf>
    <dxf>
      <font>
        <color theme="0"/>
      </font>
      <fill>
        <patternFill>
          <bgColor theme="0"/>
        </patternFill>
      </fill>
      <border>
        <left/>
        <right/>
        <top style="thin">
          <color auto="1"/>
        </top>
        <bottom style="thin">
          <color auto="1"/>
        </bottom>
      </border>
    </dxf>
    <dxf>
      <font>
        <color theme="0"/>
      </font>
      <fill>
        <patternFill>
          <bgColor theme="0"/>
        </patternFill>
      </fill>
      <border>
        <left/>
        <right/>
        <top style="thin">
          <color auto="1"/>
        </top>
        <bottom style="thin">
          <color auto="1"/>
        </bottom>
      </border>
    </dxf>
    <dxf>
      <font>
        <color theme="0"/>
      </font>
      <fill>
        <patternFill>
          <bgColor theme="0"/>
        </patternFill>
      </fill>
      <border>
        <left/>
        <right/>
        <vertical/>
        <horizontal/>
      </border>
    </dxf>
    <dxf>
      <fill>
        <patternFill>
          <bgColor theme="0" tint="-0.499984740745262"/>
        </patternFill>
      </fill>
    </dxf>
    <dxf>
      <font>
        <color theme="0"/>
      </font>
      <fill>
        <patternFill>
          <bgColor theme="0"/>
        </patternFill>
      </fill>
      <border>
        <left/>
        <right/>
        <top style="thin">
          <color auto="1"/>
        </top>
        <bottom style="thin">
          <color auto="1"/>
        </bottom>
      </border>
    </dxf>
    <dxf>
      <font>
        <color theme="0"/>
      </font>
      <fill>
        <patternFill>
          <bgColor theme="0"/>
        </patternFill>
      </fill>
      <border>
        <left/>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34370</xdr:colOff>
      <xdr:row>40</xdr:row>
      <xdr:rowOff>4557</xdr:rowOff>
    </xdr:from>
    <xdr:to>
      <xdr:col>53</xdr:col>
      <xdr:colOff>123824</xdr:colOff>
      <xdr:row>55</xdr:row>
      <xdr:rowOff>38100</xdr:rowOff>
    </xdr:to>
    <xdr:sp macro="" textlink="">
      <xdr:nvSpPr>
        <xdr:cNvPr id="7" name="左矢印吹き出し 6">
          <a:extLst>
            <a:ext uri="{FF2B5EF4-FFF2-40B4-BE49-F238E27FC236}">
              <a16:creationId xmlns:a16="http://schemas.microsoft.com/office/drawing/2014/main" id="{00000000-0008-0000-0000-000007000000}"/>
            </a:ext>
          </a:extLst>
        </xdr:cNvPr>
        <xdr:cNvSpPr/>
      </xdr:nvSpPr>
      <xdr:spPr bwMode="auto">
        <a:xfrm>
          <a:off x="7949645" y="10605882"/>
          <a:ext cx="7147479" cy="3033918"/>
        </a:xfrm>
        <a:prstGeom prst="leftArrowCallout">
          <a:avLst>
            <a:gd name="adj1" fmla="val 24437"/>
            <a:gd name="adj2" fmla="val 17825"/>
            <a:gd name="adj3" fmla="val 4952"/>
            <a:gd name="adj4" fmla="val 93348"/>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u="none">
              <a:solidFill>
                <a:srgbClr val="C00000"/>
              </a:solidFill>
              <a:effectLst/>
              <a:latin typeface="游ゴシック" panose="020B0400000000000000" pitchFamily="50" charset="-128"/>
              <a:ea typeface="游ゴシック" panose="020B0400000000000000" pitchFamily="50" charset="-128"/>
              <a:cs typeface="+mn-cs"/>
            </a:rPr>
            <a:t> </a:t>
          </a:r>
          <a:r>
            <a:rPr kumimoji="1" lang="ja-JP" altLang="en-US" sz="1300" b="1" u="sng">
              <a:solidFill>
                <a:srgbClr val="C00000"/>
              </a:solidFill>
              <a:effectLst/>
              <a:latin typeface="游ゴシック" panose="020B0400000000000000" pitchFamily="50" charset="-128"/>
              <a:ea typeface="游ゴシック" panose="020B0400000000000000" pitchFamily="50" charset="-128"/>
              <a:cs typeface="+mn-cs"/>
            </a:rPr>
            <a:t>理工学系</a:t>
          </a:r>
          <a:r>
            <a:rPr kumimoji="1" lang="en-US" altLang="ja-JP" sz="1300" b="1" u="sng">
              <a:solidFill>
                <a:srgbClr val="C00000"/>
              </a:solidFill>
              <a:effectLst/>
              <a:latin typeface="游ゴシック" panose="020B0400000000000000" pitchFamily="50" charset="-128"/>
              <a:ea typeface="游ゴシック" panose="020B0400000000000000" pitchFamily="50" charset="-128"/>
              <a:cs typeface="+mn-cs"/>
            </a:rPr>
            <a:t>IC</a:t>
          </a:r>
          <a:r>
            <a:rPr kumimoji="1" lang="ja-JP" altLang="en-US" sz="1300" b="1" u="sng">
              <a:solidFill>
                <a:srgbClr val="C00000"/>
              </a:solidFill>
              <a:effectLst/>
              <a:latin typeface="游ゴシック" panose="020B0400000000000000" pitchFamily="50" charset="-128"/>
              <a:ea typeface="游ゴシック" panose="020B0400000000000000" pitchFamily="50" charset="-128"/>
              <a:cs typeface="+mn-cs"/>
            </a:rPr>
            <a:t>カード</a:t>
          </a:r>
          <a:r>
            <a:rPr kumimoji="1" lang="ja-JP" altLang="ja-JP" sz="1300" b="1" u="sng">
              <a:solidFill>
                <a:srgbClr val="C00000"/>
              </a:solidFill>
              <a:effectLst/>
              <a:latin typeface="游ゴシック" panose="020B0400000000000000" pitchFamily="50" charset="-128"/>
              <a:ea typeface="游ゴシック" panose="020B0400000000000000" pitchFamily="50" charset="-128"/>
              <a:cs typeface="+mn-cs"/>
            </a:rPr>
            <a:t>（学生証・職員証・アクセスカード）の交付を受けたことがある方</a:t>
          </a:r>
          <a:r>
            <a:rPr kumimoji="1" lang="ja-JP" altLang="en-US" sz="1300" b="1" u="sng">
              <a:solidFill>
                <a:srgbClr val="C00000"/>
              </a:solidFill>
              <a:effectLst/>
              <a:latin typeface="游ゴシック" panose="020B0400000000000000" pitchFamily="50" charset="-128"/>
              <a:ea typeface="游ゴシック" panose="020B0400000000000000" pitchFamily="50" charset="-128"/>
              <a:cs typeface="+mn-cs"/>
            </a:rPr>
            <a:t>へ</a:t>
          </a:r>
          <a:endParaRPr kumimoji="1" lang="en-US" altLang="ja-JP" sz="1300" b="1" u="sng">
            <a:solidFill>
              <a:srgbClr val="C00000"/>
            </a:solidFill>
            <a:latin typeface="游ゴシック" panose="020B0400000000000000" pitchFamily="50" charset="-128"/>
            <a:ea typeface="游ゴシック" panose="020B0400000000000000" pitchFamily="50" charset="-128"/>
          </a:endParaRPr>
        </a:p>
        <a:p>
          <a:pPr algn="l"/>
          <a:r>
            <a:rPr kumimoji="1" lang="en-US" altLang="ja-JP" sz="1400" b="1">
              <a:solidFill>
                <a:srgbClr val="C00000"/>
              </a:solidFill>
              <a:latin typeface="游ゴシック" panose="020B0400000000000000" pitchFamily="50" charset="-128"/>
              <a:ea typeface="游ゴシック" panose="020B0400000000000000" pitchFamily="50" charset="-128"/>
            </a:rPr>
            <a:t>【</a:t>
          </a:r>
          <a:r>
            <a:rPr kumimoji="1" lang="ja-JP" altLang="en-US" sz="1400" b="1">
              <a:solidFill>
                <a:srgbClr val="C00000"/>
              </a:solidFill>
              <a:latin typeface="游ゴシック" panose="020B0400000000000000" pitchFamily="50" charset="-128"/>
              <a:ea typeface="游ゴシック" panose="020B0400000000000000" pitchFamily="50" charset="-128"/>
            </a:rPr>
            <a:t>重要</a:t>
          </a:r>
          <a:r>
            <a:rPr kumimoji="1" lang="en-US" altLang="ja-JP" sz="1400" b="1">
              <a:solidFill>
                <a:srgbClr val="C00000"/>
              </a:solidFill>
              <a:latin typeface="游ゴシック" panose="020B0400000000000000" pitchFamily="50" charset="-128"/>
              <a:ea typeface="游ゴシック" panose="020B0400000000000000" pitchFamily="50" charset="-128"/>
            </a:rPr>
            <a:t>】</a:t>
          </a:r>
        </a:p>
        <a:p>
          <a:pPr algn="l"/>
          <a:r>
            <a:rPr kumimoji="1" lang="ja-JP" altLang="en-US" sz="1200" b="1">
              <a:solidFill>
                <a:srgbClr val="C00000"/>
              </a:solidFill>
              <a:latin typeface="游ゴシック" panose="020B0400000000000000" pitchFamily="50" charset="-128"/>
              <a:ea typeface="游ゴシック" panose="020B0400000000000000" pitchFamily="50" charset="-128"/>
            </a:rPr>
            <a:t>・直近に発行されたカード番号をご記入ください</a:t>
          </a:r>
        </a:p>
        <a:p>
          <a:pPr algn="l"/>
          <a:r>
            <a:rPr kumimoji="1" lang="ja-JP" altLang="en-US" sz="1200" b="1">
              <a:solidFill>
                <a:srgbClr val="C00000"/>
              </a:solidFill>
              <a:latin typeface="游ゴシック" panose="020B0400000000000000" pitchFamily="50" charset="-128"/>
              <a:ea typeface="游ゴシック" panose="020B0400000000000000" pitchFamily="50" charset="-128"/>
            </a:rPr>
            <a:t>・職員番号を持っていても、その番号でカードを発行していなければ、</a:t>
          </a:r>
          <a:endParaRPr kumimoji="1" lang="en-US" altLang="ja-JP" sz="1200" b="1">
            <a:solidFill>
              <a:srgbClr val="C00000"/>
            </a:solidFill>
            <a:latin typeface="游ゴシック" panose="020B0400000000000000" pitchFamily="50" charset="-128"/>
            <a:ea typeface="游ゴシック" panose="020B0400000000000000" pitchFamily="50" charset="-128"/>
          </a:endParaRPr>
        </a:p>
        <a:p>
          <a:pPr algn="l"/>
          <a:r>
            <a:rPr kumimoji="1" lang="ja-JP" altLang="en-US" sz="1200" b="1">
              <a:solidFill>
                <a:srgbClr val="C00000"/>
              </a:solidFill>
              <a:latin typeface="游ゴシック" panose="020B0400000000000000" pitchFamily="50" charset="-128"/>
              <a:ea typeface="游ゴシック" panose="020B0400000000000000" pitchFamily="50" charset="-128"/>
            </a:rPr>
            <a:t>　「新規</a:t>
          </a:r>
          <a:r>
            <a:rPr kumimoji="1" lang="en-US" altLang="ja-JP" sz="1200" b="1">
              <a:solidFill>
                <a:srgbClr val="C00000"/>
              </a:solidFill>
              <a:latin typeface="游ゴシック" panose="020B0400000000000000" pitchFamily="50" charset="-128"/>
              <a:ea typeface="游ゴシック" panose="020B0400000000000000" pitchFamily="50" charset="-128"/>
            </a:rPr>
            <a:t>(</a:t>
          </a:r>
          <a:r>
            <a:rPr kumimoji="1" lang="ja-JP" altLang="en-US" sz="1200" b="1">
              <a:solidFill>
                <a:srgbClr val="C00000"/>
              </a:solidFill>
              <a:latin typeface="游ゴシック" panose="020B0400000000000000" pitchFamily="50" charset="-128"/>
              <a:ea typeface="游ゴシック" panose="020B0400000000000000" pitchFamily="50" charset="-128"/>
            </a:rPr>
            <a:t>以前の発行無し</a:t>
          </a:r>
          <a:r>
            <a:rPr kumimoji="1" lang="en-US" altLang="ja-JP" sz="1200" b="1">
              <a:solidFill>
                <a:srgbClr val="C00000"/>
              </a:solidFill>
              <a:latin typeface="游ゴシック" panose="020B0400000000000000" pitchFamily="50" charset="-128"/>
              <a:ea typeface="游ゴシック" panose="020B0400000000000000" pitchFamily="50" charset="-128"/>
            </a:rPr>
            <a:t>)</a:t>
          </a:r>
          <a:r>
            <a:rPr kumimoji="1" lang="ja-JP" altLang="en-US" sz="1200" b="1">
              <a:solidFill>
                <a:srgbClr val="C00000"/>
              </a:solidFill>
              <a:latin typeface="游ゴシック" panose="020B0400000000000000" pitchFamily="50" charset="-128"/>
              <a:ea typeface="游ゴシック" panose="020B0400000000000000" pitchFamily="50" charset="-128"/>
            </a:rPr>
            <a:t>」を選択してください。（例：特定教員等）</a:t>
          </a:r>
        </a:p>
        <a:p>
          <a:pPr algn="l"/>
          <a:r>
            <a:rPr kumimoji="1" lang="ja-JP" altLang="en-US" sz="1200" b="1">
              <a:solidFill>
                <a:srgbClr val="C00000"/>
              </a:solidFill>
              <a:latin typeface="游ゴシック" panose="020B0400000000000000" pitchFamily="50" charset="-128"/>
              <a:ea typeface="游ゴシック" panose="020B0400000000000000" pitchFamily="50" charset="-128"/>
            </a:rPr>
            <a:t>・カード種別や職員番号（またはアクセスカード</a:t>
          </a:r>
          <a:r>
            <a:rPr kumimoji="1" lang="en-US" altLang="ja-JP" sz="1200" b="1">
              <a:solidFill>
                <a:srgbClr val="C00000"/>
              </a:solidFill>
              <a:latin typeface="游ゴシック" panose="020B0400000000000000" pitchFamily="50" charset="-128"/>
              <a:ea typeface="游ゴシック" panose="020B0400000000000000" pitchFamily="50" charset="-128"/>
            </a:rPr>
            <a:t>ID)</a:t>
          </a:r>
          <a:r>
            <a:rPr kumimoji="1" lang="ja-JP" altLang="en-US" sz="1200" b="1">
              <a:solidFill>
                <a:srgbClr val="C00000"/>
              </a:solidFill>
              <a:latin typeface="游ゴシック" panose="020B0400000000000000" pitchFamily="50" charset="-128"/>
              <a:ea typeface="游ゴシック" panose="020B0400000000000000" pitchFamily="50" charset="-128"/>
            </a:rPr>
            <a:t>が変更されても＠ｍアドレス等を</a:t>
          </a:r>
          <a:endParaRPr kumimoji="1" lang="en-US" altLang="ja-JP" sz="1200" b="1">
            <a:solidFill>
              <a:srgbClr val="C00000"/>
            </a:solidFill>
            <a:latin typeface="游ゴシック" panose="020B0400000000000000" pitchFamily="50" charset="-128"/>
            <a:ea typeface="游ゴシック" panose="020B0400000000000000" pitchFamily="50" charset="-128"/>
          </a:endParaRPr>
        </a:p>
        <a:p>
          <a:pPr algn="l"/>
          <a:r>
            <a:rPr kumimoji="1" lang="ja-JP" altLang="en-US" sz="1200" b="1">
              <a:solidFill>
                <a:srgbClr val="C00000"/>
              </a:solidFill>
              <a:latin typeface="游ゴシック" panose="020B0400000000000000" pitchFamily="50" charset="-128"/>
              <a:ea typeface="游ゴシック" panose="020B0400000000000000" pitchFamily="50" charset="-128"/>
            </a:rPr>
            <a:t>　引き継ぐことが出来ます。</a:t>
          </a:r>
        </a:p>
        <a:p>
          <a:pPr algn="l"/>
          <a:r>
            <a:rPr kumimoji="1" lang="ja-JP" altLang="en-US" sz="1200" b="1">
              <a:solidFill>
                <a:srgbClr val="C00000"/>
              </a:solidFill>
              <a:latin typeface="游ゴシック" panose="020B0400000000000000" pitchFamily="50" charset="-128"/>
              <a:ea typeface="游ゴシック" panose="020B0400000000000000" pitchFamily="50" charset="-128"/>
            </a:rPr>
            <a:t>・以前交付された</a:t>
          </a:r>
          <a:r>
            <a:rPr kumimoji="1" lang="en-US" altLang="ja-JP" sz="1200" b="1">
              <a:solidFill>
                <a:srgbClr val="C00000"/>
              </a:solidFill>
              <a:latin typeface="游ゴシック" panose="020B0400000000000000" pitchFamily="50" charset="-128"/>
              <a:ea typeface="游ゴシック" panose="020B0400000000000000" pitchFamily="50" charset="-128"/>
            </a:rPr>
            <a:t>IC</a:t>
          </a:r>
          <a:r>
            <a:rPr kumimoji="1" lang="ja-JP" altLang="en-US" sz="1200" b="1">
              <a:solidFill>
                <a:srgbClr val="C00000"/>
              </a:solidFill>
              <a:latin typeface="游ゴシック" panose="020B0400000000000000" pitchFamily="50" charset="-128"/>
              <a:ea typeface="游ゴシック" panose="020B0400000000000000" pitchFamily="50" charset="-128"/>
            </a:rPr>
            <a:t>カードの番号に変更が無い場合は「更新発行」を選択してください。</a:t>
          </a:r>
          <a:endParaRPr kumimoji="1" lang="en-US" altLang="ja-JP" sz="1200" b="1">
            <a:solidFill>
              <a:srgbClr val="C00000"/>
            </a:solidFill>
            <a:latin typeface="游ゴシック" panose="020B0400000000000000" pitchFamily="50" charset="-128"/>
            <a:ea typeface="游ゴシック" panose="020B0400000000000000" pitchFamily="50" charset="-128"/>
          </a:endParaRPr>
        </a:p>
        <a:p>
          <a:pPr algn="l"/>
          <a:r>
            <a:rPr kumimoji="1" lang="ja-JP" altLang="en-US" sz="1200" b="1">
              <a:solidFill>
                <a:srgbClr val="C00000"/>
              </a:solidFill>
              <a:latin typeface="游ゴシック" panose="020B0400000000000000" pitchFamily="50" charset="-128"/>
              <a:ea typeface="游ゴシック" panose="020B0400000000000000" pitchFamily="50" charset="-128"/>
            </a:rPr>
            <a:t>　ただし、異なる人物が他人の番号で更新発行を行うことは出来ません。</a:t>
          </a:r>
        </a:p>
        <a:p>
          <a:pPr algn="l"/>
          <a:r>
            <a:rPr kumimoji="1" lang="ja-JP" altLang="en-US" sz="1200" b="1">
              <a:solidFill>
                <a:srgbClr val="C00000"/>
              </a:solidFill>
              <a:latin typeface="游ゴシック" panose="020B0400000000000000" pitchFamily="50" charset="-128"/>
              <a:ea typeface="游ゴシック" panose="020B0400000000000000" pitchFamily="50" charset="-128"/>
            </a:rPr>
            <a:t>・複数の</a:t>
          </a:r>
          <a:r>
            <a:rPr kumimoji="1" lang="en-US" altLang="ja-JP" sz="1200" b="1">
              <a:solidFill>
                <a:srgbClr val="C00000"/>
              </a:solidFill>
              <a:latin typeface="游ゴシック" panose="020B0400000000000000" pitchFamily="50" charset="-128"/>
              <a:ea typeface="游ゴシック" panose="020B0400000000000000" pitchFamily="50" charset="-128"/>
            </a:rPr>
            <a:t>IC</a:t>
          </a:r>
          <a:r>
            <a:rPr kumimoji="1" lang="ja-JP" altLang="en-US" sz="1200" b="1">
              <a:solidFill>
                <a:srgbClr val="C00000"/>
              </a:solidFill>
              <a:latin typeface="游ゴシック" panose="020B0400000000000000" pitchFamily="50" charset="-128"/>
              <a:ea typeface="游ゴシック" panose="020B0400000000000000" pitchFamily="50" charset="-128"/>
            </a:rPr>
            <a:t>カードを同時に 所持することは出来ません。（非常勤職員証とアクセスカード等）　　</a:t>
          </a:r>
          <a:endParaRPr kumimoji="1" lang="en-US" altLang="ja-JP" sz="1200" b="1">
            <a:solidFill>
              <a:srgbClr val="C00000"/>
            </a:solidFill>
            <a:latin typeface="游ゴシック" panose="020B0400000000000000" pitchFamily="50" charset="-128"/>
            <a:ea typeface="游ゴシック" panose="020B0400000000000000" pitchFamily="50" charset="-128"/>
          </a:endParaRPr>
        </a:p>
        <a:p>
          <a:pPr algn="l"/>
          <a:r>
            <a:rPr kumimoji="1" lang="ja-JP" altLang="en-US" sz="1200" b="1">
              <a:solidFill>
                <a:srgbClr val="C00000"/>
              </a:solidFill>
              <a:latin typeface="游ゴシック" panose="020B0400000000000000" pitchFamily="50" charset="-128"/>
              <a:ea typeface="游ゴシック" panose="020B0400000000000000" pitchFamily="50" charset="-128"/>
            </a:rPr>
            <a:t>　</a:t>
          </a:r>
          <a:r>
            <a:rPr kumimoji="1" lang="en-US" altLang="ja-JP" sz="1200" b="1">
              <a:solidFill>
                <a:srgbClr val="C00000"/>
              </a:solidFill>
              <a:latin typeface="游ゴシック" panose="020B0400000000000000" pitchFamily="50" charset="-128"/>
              <a:ea typeface="游ゴシック" panose="020B0400000000000000" pitchFamily="50" charset="-128"/>
            </a:rPr>
            <a:t>※</a:t>
          </a:r>
          <a:r>
            <a:rPr kumimoji="1" lang="ja-JP" altLang="en-US" sz="1200" b="1">
              <a:solidFill>
                <a:srgbClr val="C00000"/>
              </a:solidFill>
              <a:latin typeface="游ゴシック" panose="020B0400000000000000" pitchFamily="50" charset="-128"/>
              <a:ea typeface="游ゴシック" panose="020B0400000000000000" pitchFamily="50" charset="-128"/>
            </a:rPr>
            <a:t>マトリクスコード票を除く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W86"/>
  <sheetViews>
    <sheetView showGridLines="0" tabSelected="1" view="pageBreakPreview" zoomScaleNormal="100" zoomScaleSheetLayoutView="100" workbookViewId="0">
      <selection activeCell="L17" sqref="L17:S17"/>
    </sheetView>
  </sheetViews>
  <sheetFormatPr defaultColWidth="9" defaultRowHeight="18.75"/>
  <cols>
    <col min="1" max="1" width="1.625" style="15" customWidth="1"/>
    <col min="2" max="2" width="5" style="15" customWidth="1"/>
    <col min="3" max="21" width="3.5" style="15" customWidth="1"/>
    <col min="22" max="23" width="3.125" style="15" customWidth="1"/>
    <col min="24" max="30" width="3.5" style="15" customWidth="1"/>
    <col min="31" max="31" width="0.5" style="32" customWidth="1"/>
    <col min="32" max="32" width="3.125" style="15" customWidth="1"/>
    <col min="33" max="33" width="53" style="15" bestFit="1" customWidth="1"/>
    <col min="34" max="34" width="39" style="15" hidden="1" customWidth="1"/>
    <col min="35" max="35" width="3.375" style="15" hidden="1" customWidth="1"/>
    <col min="36" max="36" width="8.875" style="15" hidden="1" customWidth="1"/>
    <col min="37" max="37" width="17.25" style="15" hidden="1" customWidth="1"/>
    <col min="38" max="41" width="3.125" style="15" hidden="1" customWidth="1"/>
    <col min="42" max="42" width="5.25" style="15" hidden="1" customWidth="1"/>
    <col min="43" max="43" width="10.5" style="16" hidden="1" customWidth="1"/>
    <col min="44" max="44" width="5.25" style="16" hidden="1" customWidth="1"/>
    <col min="45" max="45" width="7" style="16" hidden="1" customWidth="1"/>
    <col min="46" max="46" width="9.625" style="16" hidden="1" customWidth="1"/>
    <col min="47" max="47" width="4.25" style="16" hidden="1" customWidth="1"/>
    <col min="48" max="48" width="9" style="15" hidden="1" customWidth="1"/>
    <col min="49" max="49" width="10.375" style="15" hidden="1" customWidth="1"/>
    <col min="50" max="50" width="9" style="15" customWidth="1"/>
    <col min="51" max="16384" width="9" style="15"/>
  </cols>
  <sheetData>
    <row r="1" spans="2:34" ht="34.5" customHeight="1">
      <c r="C1" s="11"/>
      <c r="D1" s="12"/>
      <c r="E1" s="12"/>
      <c r="F1" s="12"/>
      <c r="G1" s="12"/>
      <c r="H1" s="12"/>
      <c r="I1" s="12"/>
      <c r="J1" s="12"/>
      <c r="K1" s="12"/>
      <c r="L1" s="12"/>
      <c r="M1" s="12"/>
      <c r="N1" s="12"/>
      <c r="O1" s="12"/>
      <c r="P1" s="12"/>
      <c r="Q1" s="12"/>
      <c r="R1" s="12"/>
      <c r="S1" s="12"/>
      <c r="T1" s="12"/>
      <c r="U1" s="12"/>
      <c r="V1" s="12"/>
      <c r="W1" s="13"/>
      <c r="X1" s="123" t="s">
        <v>147</v>
      </c>
      <c r="Y1" s="123"/>
      <c r="Z1" s="123"/>
      <c r="AA1" s="123"/>
      <c r="AB1" s="123"/>
      <c r="AC1" s="123"/>
      <c r="AD1" s="123"/>
      <c r="AE1" s="123"/>
      <c r="AF1" s="14"/>
    </row>
    <row r="2" spans="2:34" ht="18.75" customHeight="1">
      <c r="B2" s="131" t="s">
        <v>139</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2"/>
    </row>
    <row r="3" spans="2:34" ht="18.75" customHeight="1">
      <c r="D3" s="17"/>
      <c r="E3" s="17"/>
      <c r="F3" s="129" t="s">
        <v>153</v>
      </c>
      <c r="G3" s="129"/>
      <c r="H3" s="129"/>
      <c r="I3" s="129"/>
      <c r="J3" s="129"/>
      <c r="K3" s="129"/>
      <c r="L3" s="129"/>
      <c r="M3" s="129"/>
      <c r="N3" s="129"/>
      <c r="O3" s="129"/>
      <c r="P3" s="129"/>
      <c r="Q3" s="129"/>
      <c r="R3" s="129"/>
      <c r="S3" s="129"/>
      <c r="T3" s="129"/>
      <c r="U3" s="129"/>
      <c r="V3" s="129"/>
      <c r="W3" s="129"/>
      <c r="X3" s="129"/>
      <c r="Y3" s="129"/>
      <c r="Z3" s="129"/>
      <c r="AA3" s="129"/>
      <c r="AB3" s="129"/>
      <c r="AC3" s="17"/>
      <c r="AD3" s="17"/>
      <c r="AE3" s="12"/>
      <c r="AG3" s="18"/>
      <c r="AH3" s="19"/>
    </row>
    <row r="4" spans="2:34" ht="18.75" customHeight="1">
      <c r="C4" s="20"/>
      <c r="D4" s="21"/>
      <c r="E4" s="21"/>
      <c r="F4" s="129"/>
      <c r="G4" s="129"/>
      <c r="H4" s="129"/>
      <c r="I4" s="129"/>
      <c r="J4" s="129"/>
      <c r="K4" s="129"/>
      <c r="L4" s="129"/>
      <c r="M4" s="129"/>
      <c r="N4" s="129"/>
      <c r="O4" s="129"/>
      <c r="P4" s="129"/>
      <c r="Q4" s="129"/>
      <c r="R4" s="129"/>
      <c r="S4" s="129"/>
      <c r="T4" s="129"/>
      <c r="U4" s="129"/>
      <c r="V4" s="129"/>
      <c r="W4" s="129"/>
      <c r="X4" s="129"/>
      <c r="Y4" s="129"/>
      <c r="Z4" s="129"/>
      <c r="AA4" s="129"/>
      <c r="AB4" s="129"/>
      <c r="AE4" s="12"/>
      <c r="AG4" s="18"/>
    </row>
    <row r="5" spans="2:34" ht="16.5" customHeight="1">
      <c r="C5" s="130" t="s">
        <v>107</v>
      </c>
      <c r="D5" s="130"/>
      <c r="E5" s="130"/>
      <c r="F5" s="130"/>
      <c r="G5" s="130"/>
      <c r="H5" s="130"/>
      <c r="I5" s="130"/>
      <c r="J5" s="11"/>
      <c r="K5" s="11"/>
      <c r="L5" s="11"/>
      <c r="M5" s="11"/>
      <c r="N5" s="11"/>
      <c r="O5" s="11"/>
      <c r="P5" s="11"/>
      <c r="R5" s="127" t="s">
        <v>45</v>
      </c>
      <c r="S5" s="127"/>
      <c r="T5" s="127"/>
      <c r="U5" s="127"/>
      <c r="V5" s="128"/>
      <c r="W5" s="128"/>
      <c r="X5" s="128"/>
      <c r="Y5" s="128"/>
      <c r="Z5" s="128"/>
      <c r="AA5" s="128"/>
      <c r="AB5" s="128"/>
      <c r="AC5" s="128"/>
      <c r="AD5" s="128"/>
      <c r="AE5" s="12"/>
    </row>
    <row r="6" spans="2:34" s="22" customFormat="1" ht="28.5" customHeight="1">
      <c r="K6" s="23"/>
      <c r="P6" s="124" t="s">
        <v>143</v>
      </c>
      <c r="Q6" s="125"/>
      <c r="R6" s="114" t="s">
        <v>7</v>
      </c>
      <c r="S6" s="114"/>
      <c r="T6" s="114"/>
      <c r="U6" s="126"/>
      <c r="V6" s="126"/>
      <c r="W6" s="126"/>
      <c r="X6" s="126"/>
      <c r="Y6" s="126"/>
      <c r="Z6" s="126"/>
      <c r="AA6" s="126"/>
      <c r="AB6" s="126"/>
      <c r="AC6" s="126"/>
      <c r="AD6" s="126"/>
    </row>
    <row r="7" spans="2:34" s="22" customFormat="1" ht="28.5" customHeight="1">
      <c r="K7" s="23"/>
      <c r="P7" s="125"/>
      <c r="Q7" s="125"/>
      <c r="R7" s="114" t="s">
        <v>10</v>
      </c>
      <c r="S7" s="114"/>
      <c r="T7" s="114"/>
      <c r="U7" s="126"/>
      <c r="V7" s="126"/>
      <c r="W7" s="126"/>
      <c r="X7" s="126"/>
      <c r="Y7" s="126"/>
      <c r="Z7" s="126"/>
      <c r="AA7" s="126"/>
      <c r="AB7" s="126"/>
      <c r="AC7" s="126"/>
      <c r="AD7" s="126"/>
    </row>
    <row r="8" spans="2:34" s="22" customFormat="1" ht="28.5" customHeight="1">
      <c r="K8" s="23"/>
      <c r="P8" s="125"/>
      <c r="Q8" s="125"/>
      <c r="R8" s="114" t="s">
        <v>44</v>
      </c>
      <c r="S8" s="114"/>
      <c r="T8" s="114"/>
      <c r="U8" s="117"/>
      <c r="V8" s="118"/>
      <c r="W8" s="118"/>
      <c r="X8" s="118"/>
      <c r="Y8" s="118"/>
      <c r="Z8" s="118"/>
      <c r="AA8" s="118"/>
      <c r="AB8" s="118"/>
      <c r="AC8" s="118"/>
      <c r="AD8" s="119"/>
    </row>
    <row r="9" spans="2:34" s="22" customFormat="1" ht="2.25" customHeight="1">
      <c r="K9" s="23"/>
      <c r="Q9" s="24"/>
      <c r="R9" s="25"/>
      <c r="S9" s="26"/>
      <c r="T9" s="26"/>
      <c r="U9" s="27"/>
      <c r="Y9" s="28"/>
      <c r="Z9" s="28"/>
      <c r="AA9" s="28"/>
      <c r="AB9" s="28"/>
      <c r="AC9" s="28"/>
      <c r="AD9" s="28"/>
    </row>
    <row r="10" spans="2:34" s="22" customFormat="1" ht="28.5" customHeight="1">
      <c r="K10" s="23"/>
      <c r="P10" s="125" t="s">
        <v>142</v>
      </c>
      <c r="Q10" s="125"/>
      <c r="R10" s="114" t="s">
        <v>44</v>
      </c>
      <c r="S10" s="114"/>
      <c r="T10" s="114"/>
      <c r="U10" s="126"/>
      <c r="V10" s="126"/>
      <c r="W10" s="126"/>
      <c r="X10" s="126"/>
      <c r="Y10" s="126"/>
      <c r="Z10" s="126"/>
      <c r="AA10" s="126"/>
      <c r="AB10" s="126"/>
      <c r="AC10" s="126"/>
      <c r="AD10" s="126"/>
    </row>
    <row r="11" spans="2:34" s="22" customFormat="1" ht="28.5" customHeight="1">
      <c r="K11" s="23"/>
      <c r="P11" s="125"/>
      <c r="Q11" s="125"/>
      <c r="R11" s="115" t="s">
        <v>58</v>
      </c>
      <c r="S11" s="115"/>
      <c r="T11" s="115"/>
      <c r="U11" s="115"/>
      <c r="V11" s="115"/>
      <c r="W11" s="115"/>
      <c r="X11" s="115"/>
      <c r="Y11" s="115"/>
      <c r="Z11" s="115"/>
      <c r="AA11" s="115"/>
      <c r="AB11" s="115"/>
      <c r="AC11" s="115"/>
      <c r="AD11" s="115"/>
    </row>
    <row r="12" spans="2:34" ht="2.25" customHeight="1">
      <c r="C12" s="29"/>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G12" s="15" t="s">
        <v>27</v>
      </c>
    </row>
    <row r="13" spans="2:34" ht="52.5" customHeight="1">
      <c r="C13" s="30"/>
      <c r="D13" s="116" t="s">
        <v>141</v>
      </c>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2"/>
    </row>
    <row r="14" spans="2:34" ht="2.1" customHeight="1">
      <c r="C14" s="31"/>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row>
    <row r="15" spans="2:34" ht="13.5" hidden="1" customHeight="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2"/>
    </row>
    <row r="16" spans="2:34" ht="13.5" hidden="1" customHeight="1">
      <c r="C16" s="101"/>
      <c r="D16" s="101"/>
      <c r="E16" s="101"/>
      <c r="F16" s="101"/>
      <c r="G16" s="101"/>
      <c r="H16" s="101"/>
      <c r="I16" s="101"/>
      <c r="J16" s="101"/>
      <c r="K16" s="101"/>
      <c r="L16" s="101"/>
      <c r="M16" s="101"/>
      <c r="N16" s="101"/>
      <c r="O16" s="101"/>
      <c r="P16" s="101"/>
      <c r="Q16" s="101"/>
      <c r="R16" s="101"/>
      <c r="S16" s="101"/>
      <c r="T16" s="102"/>
      <c r="U16" s="102"/>
      <c r="V16" s="102"/>
      <c r="W16" s="102"/>
      <c r="X16" s="102"/>
      <c r="Y16" s="102"/>
      <c r="Z16" s="102"/>
      <c r="AA16" s="102"/>
      <c r="AB16" s="102"/>
      <c r="AC16" s="102"/>
      <c r="AD16" s="102"/>
      <c r="AE16" s="12"/>
    </row>
    <row r="17" spans="2:49" ht="27" customHeight="1">
      <c r="C17" s="103" t="s">
        <v>140</v>
      </c>
      <c r="D17" s="104"/>
      <c r="E17" s="104"/>
      <c r="F17" s="104"/>
      <c r="G17" s="104"/>
      <c r="H17" s="104"/>
      <c r="I17" s="104"/>
      <c r="J17" s="104"/>
      <c r="K17" s="105"/>
      <c r="L17" s="120"/>
      <c r="M17" s="121"/>
      <c r="N17" s="121"/>
      <c r="O17" s="121"/>
      <c r="P17" s="121"/>
      <c r="Q17" s="121"/>
      <c r="R17" s="121"/>
      <c r="S17" s="122"/>
      <c r="T17" s="73" t="s">
        <v>145</v>
      </c>
      <c r="U17" s="72"/>
      <c r="V17" s="72"/>
      <c r="W17" s="72"/>
      <c r="X17" s="72"/>
      <c r="Y17" s="71"/>
      <c r="Z17" s="71"/>
      <c r="AA17" s="71"/>
      <c r="AB17" s="71"/>
      <c r="AC17" s="71"/>
      <c r="AD17" s="71"/>
      <c r="AE17" s="12"/>
    </row>
    <row r="18" spans="2:49" ht="26.25" customHeight="1">
      <c r="C18" s="103" t="s">
        <v>59</v>
      </c>
      <c r="D18" s="104"/>
      <c r="E18" s="104"/>
      <c r="F18" s="104"/>
      <c r="G18" s="104"/>
      <c r="H18" s="104"/>
      <c r="I18" s="104"/>
      <c r="J18" s="104"/>
      <c r="K18" s="105"/>
      <c r="L18" s="106" t="str">
        <f>IF(L17="新規","※入力不要です","")</f>
        <v/>
      </c>
      <c r="M18" s="106"/>
      <c r="N18" s="106"/>
      <c r="O18" s="106"/>
      <c r="P18" s="106"/>
      <c r="Q18" s="106"/>
      <c r="R18" s="106"/>
      <c r="S18" s="107"/>
      <c r="T18" s="108" t="s">
        <v>5</v>
      </c>
      <c r="U18" s="109"/>
      <c r="V18" s="109"/>
      <c r="W18" s="109"/>
      <c r="X18" s="110"/>
      <c r="Y18" s="111"/>
      <c r="Z18" s="112"/>
      <c r="AA18" s="112"/>
      <c r="AB18" s="112"/>
      <c r="AC18" s="112"/>
      <c r="AD18" s="113"/>
    </row>
    <row r="19" spans="2:49" ht="28.5" customHeight="1">
      <c r="C19" s="174" t="s">
        <v>57</v>
      </c>
      <c r="D19" s="175"/>
      <c r="E19" s="175"/>
      <c r="F19" s="175"/>
      <c r="G19" s="175"/>
      <c r="H19" s="175"/>
      <c r="I19" s="175"/>
      <c r="J19" s="175"/>
      <c r="K19" s="176"/>
      <c r="L19" s="182"/>
      <c r="M19" s="183"/>
      <c r="N19" s="183"/>
      <c r="O19" s="183"/>
      <c r="P19" s="183"/>
      <c r="Q19" s="183"/>
      <c r="R19" s="183"/>
      <c r="S19" s="183"/>
      <c r="T19" s="183"/>
      <c r="U19" s="183"/>
      <c r="V19" s="183"/>
      <c r="W19" s="183"/>
      <c r="X19" s="183"/>
      <c r="Y19" s="183"/>
      <c r="Z19" s="183"/>
      <c r="AA19" s="183"/>
      <c r="AB19" s="183"/>
      <c r="AC19" s="183"/>
      <c r="AD19" s="184"/>
    </row>
    <row r="20" spans="2:49" ht="28.5" customHeight="1">
      <c r="C20" s="177" t="s">
        <v>42</v>
      </c>
      <c r="D20" s="178"/>
      <c r="E20" s="178"/>
      <c r="F20" s="178"/>
      <c r="G20" s="178"/>
      <c r="H20" s="178"/>
      <c r="I20" s="178"/>
      <c r="J20" s="178"/>
      <c r="K20" s="179"/>
      <c r="L20" s="180"/>
      <c r="M20" s="180"/>
      <c r="N20" s="180"/>
      <c r="O20" s="180"/>
      <c r="P20" s="180"/>
      <c r="Q20" s="180"/>
      <c r="R20" s="180"/>
      <c r="S20" s="180"/>
      <c r="T20" s="180"/>
      <c r="U20" s="180"/>
      <c r="V20" s="180"/>
      <c r="W20" s="180"/>
      <c r="X20" s="180"/>
      <c r="Y20" s="180"/>
      <c r="Z20" s="180"/>
      <c r="AA20" s="180"/>
      <c r="AB20" s="180"/>
      <c r="AC20" s="180"/>
      <c r="AD20" s="181"/>
      <c r="AH20" s="33" t="s">
        <v>17</v>
      </c>
    </row>
    <row r="21" spans="2:49" ht="28.5" customHeight="1">
      <c r="C21" s="177" t="s">
        <v>43</v>
      </c>
      <c r="D21" s="178"/>
      <c r="E21" s="178"/>
      <c r="F21" s="178"/>
      <c r="G21" s="178"/>
      <c r="H21" s="178"/>
      <c r="I21" s="178"/>
      <c r="J21" s="178"/>
      <c r="K21" s="179"/>
      <c r="L21" s="180"/>
      <c r="M21" s="180"/>
      <c r="N21" s="180"/>
      <c r="O21" s="180"/>
      <c r="P21" s="180"/>
      <c r="Q21" s="180"/>
      <c r="R21" s="180"/>
      <c r="S21" s="180"/>
      <c r="T21" s="180"/>
      <c r="U21" s="180"/>
      <c r="V21" s="180"/>
      <c r="W21" s="180"/>
      <c r="X21" s="180"/>
      <c r="Y21" s="180"/>
      <c r="Z21" s="180"/>
      <c r="AA21" s="180"/>
      <c r="AB21" s="180"/>
      <c r="AC21" s="180"/>
      <c r="AD21" s="181"/>
      <c r="AH21" s="34" t="s">
        <v>14</v>
      </c>
    </row>
    <row r="22" spans="2:49" ht="28.5" customHeight="1">
      <c r="C22" s="177" t="s">
        <v>46</v>
      </c>
      <c r="D22" s="178"/>
      <c r="E22" s="178"/>
      <c r="F22" s="178"/>
      <c r="G22" s="178"/>
      <c r="H22" s="178"/>
      <c r="I22" s="178"/>
      <c r="J22" s="178"/>
      <c r="K22" s="179"/>
      <c r="L22" s="192"/>
      <c r="M22" s="193"/>
      <c r="N22" s="193"/>
      <c r="O22" s="193"/>
      <c r="P22" s="193"/>
      <c r="Q22" s="193"/>
      <c r="R22" s="193"/>
      <c r="S22" s="193"/>
      <c r="T22" s="193"/>
      <c r="U22" s="193"/>
      <c r="V22" s="193"/>
      <c r="W22" s="193"/>
      <c r="X22" s="193"/>
      <c r="Y22" s="193"/>
      <c r="Z22" s="193"/>
      <c r="AA22" s="193"/>
      <c r="AB22" s="193"/>
      <c r="AC22" s="193"/>
      <c r="AD22" s="194"/>
      <c r="AH22" s="34"/>
    </row>
    <row r="23" spans="2:49" ht="18.75" customHeight="1">
      <c r="C23" s="142" t="s">
        <v>144</v>
      </c>
      <c r="D23" s="143"/>
      <c r="E23" s="143"/>
      <c r="F23" s="143"/>
      <c r="G23" s="143"/>
      <c r="H23" s="143"/>
      <c r="I23" s="143"/>
      <c r="J23" s="143"/>
      <c r="K23" s="144"/>
      <c r="L23" s="151"/>
      <c r="M23" s="152"/>
      <c r="N23" s="152"/>
      <c r="O23" s="152"/>
      <c r="P23" s="152"/>
      <c r="Q23" s="152"/>
      <c r="R23" s="152"/>
      <c r="S23" s="152"/>
      <c r="T23" s="152"/>
      <c r="U23" s="152"/>
      <c r="V23" s="152"/>
      <c r="W23" s="152"/>
      <c r="X23" s="152"/>
      <c r="Y23" s="152"/>
      <c r="Z23" s="152"/>
      <c r="AA23" s="152"/>
      <c r="AB23" s="152"/>
      <c r="AC23" s="152"/>
      <c r="AD23" s="153"/>
      <c r="AH23" s="34"/>
    </row>
    <row r="24" spans="2:49" ht="19.5" customHeight="1">
      <c r="C24" s="145"/>
      <c r="D24" s="146"/>
      <c r="E24" s="146"/>
      <c r="F24" s="146"/>
      <c r="G24" s="146"/>
      <c r="H24" s="146"/>
      <c r="I24" s="146"/>
      <c r="J24" s="146"/>
      <c r="K24" s="147"/>
      <c r="L24" s="149" t="s">
        <v>53</v>
      </c>
      <c r="M24" s="150"/>
      <c r="N24" s="150"/>
      <c r="O24" s="156"/>
      <c r="P24" s="157"/>
      <c r="Q24" s="157"/>
      <c r="R24" s="157"/>
      <c r="S24" s="157"/>
      <c r="T24" s="157"/>
      <c r="U24" s="157"/>
      <c r="V24" s="157"/>
      <c r="W24" s="157"/>
      <c r="X24" s="157"/>
      <c r="Y24" s="154" t="s">
        <v>52</v>
      </c>
      <c r="Z24" s="154"/>
      <c r="AA24" s="155"/>
      <c r="AB24" s="155"/>
      <c r="AC24" s="155"/>
      <c r="AD24" s="35" t="s">
        <v>51</v>
      </c>
      <c r="AH24" s="34" t="s">
        <v>15</v>
      </c>
    </row>
    <row r="25" spans="2:49" ht="28.5" customHeight="1">
      <c r="C25" s="137" t="s">
        <v>47</v>
      </c>
      <c r="D25" s="138"/>
      <c r="E25" s="138"/>
      <c r="F25" s="138"/>
      <c r="G25" s="138"/>
      <c r="H25" s="138"/>
      <c r="I25" s="138"/>
      <c r="J25" s="138"/>
      <c r="K25" s="139"/>
      <c r="L25" s="140"/>
      <c r="M25" s="140"/>
      <c r="N25" s="140"/>
      <c r="O25" s="140"/>
      <c r="P25" s="140"/>
      <c r="Q25" s="140"/>
      <c r="R25" s="140"/>
      <c r="S25" s="140"/>
      <c r="T25" s="140"/>
      <c r="U25" s="140"/>
      <c r="V25" s="140"/>
      <c r="W25" s="140"/>
      <c r="X25" s="140"/>
      <c r="Y25" s="140"/>
      <c r="Z25" s="140"/>
      <c r="AA25" s="140"/>
      <c r="AB25" s="140"/>
      <c r="AC25" s="140"/>
      <c r="AD25" s="141"/>
      <c r="AH25" s="34"/>
    </row>
    <row r="26" spans="2:49" ht="15.75" customHeight="1">
      <c r="C26" s="142" t="s">
        <v>54</v>
      </c>
      <c r="D26" s="143"/>
      <c r="E26" s="143"/>
      <c r="F26" s="143"/>
      <c r="G26" s="143"/>
      <c r="H26" s="143"/>
      <c r="I26" s="143"/>
      <c r="J26" s="143"/>
      <c r="K26" s="144"/>
      <c r="L26" s="148" t="s">
        <v>48</v>
      </c>
      <c r="M26" s="148"/>
      <c r="N26" s="201"/>
      <c r="O26" s="201"/>
      <c r="P26" s="201"/>
      <c r="Q26" s="201"/>
      <c r="R26" s="201"/>
      <c r="S26" s="201"/>
      <c r="T26" s="201"/>
      <c r="U26" s="201"/>
      <c r="V26" s="196" t="s">
        <v>49</v>
      </c>
      <c r="W26" s="196"/>
      <c r="X26" s="196"/>
      <c r="Y26" s="196"/>
      <c r="Z26" s="196"/>
      <c r="AA26" s="196"/>
      <c r="AB26" s="196"/>
      <c r="AC26" s="196"/>
      <c r="AD26" s="197"/>
      <c r="AH26" s="34"/>
    </row>
    <row r="27" spans="2:49" ht="15.75" customHeight="1">
      <c r="C27" s="145"/>
      <c r="D27" s="146"/>
      <c r="E27" s="146"/>
      <c r="F27" s="146"/>
      <c r="G27" s="146"/>
      <c r="H27" s="146"/>
      <c r="I27" s="146"/>
      <c r="J27" s="146"/>
      <c r="K27" s="147"/>
      <c r="L27" s="195" t="s">
        <v>48</v>
      </c>
      <c r="M27" s="195"/>
      <c r="N27" s="200"/>
      <c r="O27" s="200"/>
      <c r="P27" s="200"/>
      <c r="Q27" s="200"/>
      <c r="R27" s="200"/>
      <c r="S27" s="200"/>
      <c r="T27" s="200"/>
      <c r="U27" s="200"/>
      <c r="V27" s="198" t="s">
        <v>50</v>
      </c>
      <c r="W27" s="198"/>
      <c r="X27" s="198"/>
      <c r="Y27" s="198"/>
      <c r="Z27" s="198"/>
      <c r="AA27" s="198"/>
      <c r="AB27" s="198"/>
      <c r="AC27" s="198"/>
      <c r="AD27" s="199"/>
      <c r="AH27" s="34"/>
    </row>
    <row r="28" spans="2:49" ht="20.25" customHeight="1" thickBot="1">
      <c r="C28" s="185" t="s">
        <v>55</v>
      </c>
      <c r="D28" s="186"/>
      <c r="E28" s="186"/>
      <c r="F28" s="186"/>
      <c r="G28" s="186"/>
      <c r="H28" s="187"/>
      <c r="I28" s="185" t="s">
        <v>56</v>
      </c>
      <c r="J28" s="186"/>
      <c r="K28" s="187"/>
      <c r="L28" s="188" t="s">
        <v>48</v>
      </c>
      <c r="M28" s="189"/>
      <c r="N28" s="190"/>
      <c r="O28" s="190"/>
      <c r="P28" s="190"/>
      <c r="Q28" s="190"/>
      <c r="R28" s="190"/>
      <c r="S28" s="190"/>
      <c r="T28" s="190"/>
      <c r="U28" s="190"/>
      <c r="V28" s="190"/>
      <c r="W28" s="190"/>
      <c r="X28" s="190"/>
      <c r="Y28" s="190"/>
      <c r="Z28" s="191"/>
      <c r="AA28" s="135" t="s">
        <v>157</v>
      </c>
      <c r="AB28" s="135"/>
      <c r="AC28" s="135"/>
      <c r="AD28" s="136"/>
      <c r="AG28" s="36" t="s">
        <v>93</v>
      </c>
      <c r="AH28" s="34" t="s">
        <v>24</v>
      </c>
    </row>
    <row r="29" spans="2:49" ht="26.25" customHeight="1">
      <c r="B29" s="231" t="s">
        <v>64</v>
      </c>
      <c r="C29" s="133" t="s">
        <v>108</v>
      </c>
      <c r="D29" s="133"/>
      <c r="E29" s="133"/>
      <c r="F29" s="133"/>
      <c r="G29" s="133"/>
      <c r="H29" s="133"/>
      <c r="I29" s="133"/>
      <c r="J29" s="133"/>
      <c r="K29" s="134"/>
      <c r="L29" s="133" t="s">
        <v>0</v>
      </c>
      <c r="M29" s="133"/>
      <c r="N29" s="253"/>
      <c r="O29" s="254"/>
      <c r="P29" s="254"/>
      <c r="Q29" s="254"/>
      <c r="R29" s="254"/>
      <c r="S29" s="254"/>
      <c r="T29" s="254"/>
      <c r="U29" s="255"/>
      <c r="V29" s="256" t="s">
        <v>1</v>
      </c>
      <c r="W29" s="134"/>
      <c r="X29" s="254"/>
      <c r="Y29" s="254"/>
      <c r="Z29" s="254"/>
      <c r="AA29" s="254"/>
      <c r="AB29" s="254"/>
      <c r="AC29" s="254"/>
      <c r="AD29" s="257"/>
      <c r="AF29" s="15" t="s">
        <v>66</v>
      </c>
      <c r="AG29" s="37" t="str">
        <f>IF(L33="",N29&amp;"　"&amp;X29,"")</f>
        <v>　</v>
      </c>
      <c r="AH29" s="34" t="s">
        <v>16</v>
      </c>
    </row>
    <row r="30" spans="2:49" ht="26.25" customHeight="1" thickBot="1">
      <c r="B30" s="232"/>
      <c r="C30" s="104" t="s">
        <v>60</v>
      </c>
      <c r="D30" s="104"/>
      <c r="E30" s="104"/>
      <c r="F30" s="104"/>
      <c r="G30" s="104"/>
      <c r="H30" s="104"/>
      <c r="I30" s="104"/>
      <c r="J30" s="104"/>
      <c r="K30" s="105"/>
      <c r="L30" s="103" t="s">
        <v>0</v>
      </c>
      <c r="M30" s="104"/>
      <c r="N30" s="162"/>
      <c r="O30" s="163"/>
      <c r="P30" s="163"/>
      <c r="Q30" s="163"/>
      <c r="R30" s="163"/>
      <c r="S30" s="163"/>
      <c r="T30" s="163"/>
      <c r="U30" s="164"/>
      <c r="V30" s="103" t="s">
        <v>1</v>
      </c>
      <c r="W30" s="105"/>
      <c r="X30" s="163"/>
      <c r="Y30" s="163"/>
      <c r="Z30" s="163"/>
      <c r="AA30" s="163"/>
      <c r="AB30" s="163"/>
      <c r="AC30" s="163"/>
      <c r="AD30" s="258"/>
      <c r="AG30" s="36" t="s">
        <v>92</v>
      </c>
      <c r="AH30" s="34" t="s">
        <v>18</v>
      </c>
      <c r="AR30" s="16" t="s">
        <v>33</v>
      </c>
      <c r="AS30" s="38" t="s">
        <v>34</v>
      </c>
      <c r="AT30" s="16" t="s">
        <v>35</v>
      </c>
    </row>
    <row r="31" spans="2:49" ht="33.75" customHeight="1" thickBot="1">
      <c r="B31" s="235"/>
      <c r="C31" s="247" t="s">
        <v>109</v>
      </c>
      <c r="D31" s="247"/>
      <c r="E31" s="247"/>
      <c r="F31" s="247"/>
      <c r="G31" s="247"/>
      <c r="H31" s="247"/>
      <c r="I31" s="247"/>
      <c r="J31" s="247"/>
      <c r="K31" s="248"/>
      <c r="L31" s="249" t="s">
        <v>0</v>
      </c>
      <c r="M31" s="250"/>
      <c r="N31" s="244"/>
      <c r="O31" s="245"/>
      <c r="P31" s="245"/>
      <c r="Q31" s="245"/>
      <c r="R31" s="245"/>
      <c r="S31" s="245"/>
      <c r="T31" s="245"/>
      <c r="U31" s="246"/>
      <c r="V31" s="249" t="s">
        <v>1</v>
      </c>
      <c r="W31" s="251"/>
      <c r="X31" s="245"/>
      <c r="Y31" s="245"/>
      <c r="Z31" s="245"/>
      <c r="AA31" s="245"/>
      <c r="AB31" s="245"/>
      <c r="AC31" s="245"/>
      <c r="AD31" s="252"/>
      <c r="AF31" s="39" t="s">
        <v>66</v>
      </c>
      <c r="AG31" s="37" t="str">
        <f>UPPER(IF(L33="",N31&amp;"　"&amp;X31,""))</f>
        <v>　</v>
      </c>
      <c r="AH31" s="34" t="s">
        <v>20</v>
      </c>
      <c r="AK31" s="15" t="s">
        <v>29</v>
      </c>
      <c r="AP31" s="15" t="s">
        <v>31</v>
      </c>
      <c r="AQ31" s="40" t="str">
        <f>UPPER(N31)</f>
        <v/>
      </c>
      <c r="AR31" s="40">
        <f>LEN(AQ31)</f>
        <v>0</v>
      </c>
      <c r="AS31" s="40">
        <f>AR31+AR33+1</f>
        <v>1</v>
      </c>
      <c r="AT31" s="40" t="str">
        <f>UPPER(LEFT(AQ31,1))</f>
        <v/>
      </c>
      <c r="AV31" s="41" t="s">
        <v>37</v>
      </c>
      <c r="AW31" s="42" t="str">
        <f>IF(AQ31="","",AQ31&amp;", "&amp;AQ33)</f>
        <v/>
      </c>
    </row>
    <row r="32" spans="2:49" ht="6.75" customHeight="1" thickBot="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F32" s="39"/>
      <c r="AG32" s="43"/>
      <c r="AH32" s="34"/>
      <c r="AQ32" s="40"/>
      <c r="AR32" s="40"/>
      <c r="AT32" s="40"/>
      <c r="AV32" s="41"/>
      <c r="AW32" s="42"/>
    </row>
    <row r="33" spans="2:49" ht="27.75" customHeight="1" thickBot="1">
      <c r="B33" s="231" t="s">
        <v>65</v>
      </c>
      <c r="C33" s="185" t="s">
        <v>110</v>
      </c>
      <c r="D33" s="186"/>
      <c r="E33" s="186"/>
      <c r="F33" s="186"/>
      <c r="G33" s="186"/>
      <c r="H33" s="186"/>
      <c r="I33" s="186"/>
      <c r="J33" s="186"/>
      <c r="K33" s="186"/>
      <c r="L33" s="151"/>
      <c r="M33" s="152"/>
      <c r="N33" s="152"/>
      <c r="O33" s="152"/>
      <c r="P33" s="152"/>
      <c r="Q33" s="152"/>
      <c r="R33" s="153"/>
      <c r="S33" s="151"/>
      <c r="T33" s="152"/>
      <c r="U33" s="152"/>
      <c r="V33" s="152"/>
      <c r="W33" s="152"/>
      <c r="X33" s="152"/>
      <c r="Y33" s="153"/>
      <c r="Z33" s="151"/>
      <c r="AA33" s="152"/>
      <c r="AB33" s="152"/>
      <c r="AC33" s="152"/>
      <c r="AD33" s="153"/>
      <c r="AH33" s="34" t="s">
        <v>19</v>
      </c>
      <c r="AK33" s="15" t="s">
        <v>30</v>
      </c>
      <c r="AP33" s="15" t="s">
        <v>32</v>
      </c>
      <c r="AQ33" s="40" t="str">
        <f>PROPER(X31)</f>
        <v/>
      </c>
      <c r="AR33" s="40">
        <f>LEN(AQ33)</f>
        <v>0</v>
      </c>
      <c r="AT33" s="40" t="str">
        <f>UPPER(LEFT(AQ33,1))</f>
        <v/>
      </c>
      <c r="AV33" s="41" t="s">
        <v>38</v>
      </c>
      <c r="AW33" s="44" t="str">
        <f>IF(AT35="","",AT35&amp;", "&amp;AT37)</f>
        <v/>
      </c>
    </row>
    <row r="34" spans="2:49" ht="13.5" customHeight="1">
      <c r="B34" s="232"/>
      <c r="C34" s="217"/>
      <c r="D34" s="218"/>
      <c r="E34" s="218"/>
      <c r="F34" s="218"/>
      <c r="G34" s="218"/>
      <c r="H34" s="218"/>
      <c r="I34" s="218"/>
      <c r="J34" s="218"/>
      <c r="K34" s="218"/>
      <c r="L34" s="173" t="s">
        <v>6</v>
      </c>
      <c r="M34" s="173"/>
      <c r="N34" s="173"/>
      <c r="O34" s="173"/>
      <c r="P34" s="173"/>
      <c r="Q34" s="173"/>
      <c r="R34" s="173"/>
      <c r="S34" s="173" t="s">
        <v>2</v>
      </c>
      <c r="T34" s="173"/>
      <c r="U34" s="173"/>
      <c r="V34" s="173"/>
      <c r="W34" s="173"/>
      <c r="X34" s="173"/>
      <c r="Y34" s="173"/>
      <c r="Z34" s="237" t="s">
        <v>3</v>
      </c>
      <c r="AA34" s="173"/>
      <c r="AB34" s="173"/>
      <c r="AC34" s="173"/>
      <c r="AD34" s="173"/>
      <c r="AH34" s="34" t="s">
        <v>21</v>
      </c>
      <c r="AK34" s="45" t="s">
        <v>40</v>
      </c>
      <c r="AP34" s="15" t="s">
        <v>36</v>
      </c>
      <c r="AR34" s="16" t="str">
        <f>IF(AS31&gt;18,"18文字以上","OK")</f>
        <v>OK</v>
      </c>
    </row>
    <row r="35" spans="2:49" ht="22.5" customHeight="1">
      <c r="B35" s="232"/>
      <c r="C35" s="103" t="s">
        <v>61</v>
      </c>
      <c r="D35" s="104"/>
      <c r="E35" s="104"/>
      <c r="F35" s="104"/>
      <c r="G35" s="104"/>
      <c r="H35" s="104"/>
      <c r="I35" s="104"/>
      <c r="J35" s="104"/>
      <c r="K35" s="105"/>
      <c r="L35" s="216"/>
      <c r="M35" s="112"/>
      <c r="N35" s="112"/>
      <c r="O35" s="112"/>
      <c r="P35" s="112"/>
      <c r="Q35" s="112"/>
      <c r="R35" s="113"/>
      <c r="S35" s="216"/>
      <c r="T35" s="112"/>
      <c r="U35" s="112"/>
      <c r="V35" s="112"/>
      <c r="W35" s="112"/>
      <c r="X35" s="112"/>
      <c r="Y35" s="113"/>
      <c r="Z35" s="112"/>
      <c r="AA35" s="112"/>
      <c r="AB35" s="112"/>
      <c r="AC35" s="112"/>
      <c r="AD35" s="113"/>
      <c r="AQ35" s="46" t="s">
        <v>39</v>
      </c>
      <c r="AR35" s="16" t="str">
        <f>IF(AR34="18文字以上","○","×")</f>
        <v>×</v>
      </c>
      <c r="AT35" s="15" t="str">
        <f>IF(OR(AR31+AR33&gt;15,AR31&gt;=15),AT31,AQ31)</f>
        <v/>
      </c>
      <c r="AW35" s="16"/>
    </row>
    <row r="36" spans="2:49" ht="36.75" customHeight="1">
      <c r="B36" s="233"/>
      <c r="C36" s="158" t="s">
        <v>138</v>
      </c>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60"/>
      <c r="AG36" s="36"/>
      <c r="AQ36" s="46"/>
      <c r="AT36" s="15"/>
      <c r="AW36" s="16"/>
    </row>
    <row r="37" spans="2:49" ht="0.75" customHeight="1">
      <c r="B37" s="233"/>
      <c r="C37" s="238" t="s">
        <v>62</v>
      </c>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40"/>
      <c r="AG37" s="47"/>
      <c r="AT37" s="15" t="str">
        <f>IF(AW37=1,IF(AR33&gt;15,AT33,AQ33),AQ33)</f>
        <v/>
      </c>
      <c r="AW37" s="15">
        <f>LEN(AT35)</f>
        <v>0</v>
      </c>
    </row>
    <row r="38" spans="2:49" ht="4.5" hidden="1" customHeight="1" thickBot="1">
      <c r="B38" s="233"/>
      <c r="C38" s="241"/>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3"/>
      <c r="AG38" s="48" t="s">
        <v>12</v>
      </c>
    </row>
    <row r="39" spans="2:49" ht="0.75" hidden="1" customHeight="1">
      <c r="B39" s="233"/>
      <c r="C39" s="49"/>
      <c r="D39" s="50"/>
      <c r="E39" s="51"/>
      <c r="F39" s="50"/>
      <c r="G39" s="165"/>
      <c r="H39" s="165"/>
      <c r="I39" s="165"/>
      <c r="J39" s="165" t="s">
        <v>28</v>
      </c>
      <c r="K39" s="165"/>
      <c r="L39" s="166"/>
      <c r="M39" s="167" t="str">
        <f>IF(LEN(T39)&lt;3,"",(IF(LEN(T39)&gt;22,"文字数オーバーです",LEN(T39))))</f>
        <v/>
      </c>
      <c r="N39" s="168"/>
      <c r="O39" s="168"/>
      <c r="P39" s="168"/>
      <c r="Q39" s="168"/>
      <c r="R39" s="169"/>
      <c r="S39" s="52"/>
      <c r="T39" s="170" t="str">
        <f>IF(S33="",L33&amp;" "&amp;Z33,L33&amp;" "&amp;S33&amp;" "&amp;Z33)</f>
        <v xml:space="preserve"> </v>
      </c>
      <c r="U39" s="171"/>
      <c r="V39" s="171"/>
      <c r="W39" s="171"/>
      <c r="X39" s="171"/>
      <c r="Y39" s="171"/>
      <c r="Z39" s="171"/>
      <c r="AA39" s="171"/>
      <c r="AB39" s="171"/>
      <c r="AC39" s="171"/>
      <c r="AD39" s="172"/>
      <c r="AF39" s="39" t="s">
        <v>66</v>
      </c>
      <c r="AG39" s="53" t="str">
        <f>IF(L33="","",IF(M39="文字数オーバーです","文字数オーバー",T39))</f>
        <v/>
      </c>
    </row>
    <row r="40" spans="2:49" ht="27.75" customHeight="1">
      <c r="B40" s="234"/>
      <c r="C40" s="54" t="str">
        <f>UPPER(MID($AG$39,1,1))</f>
        <v/>
      </c>
      <c r="D40" s="55" t="str">
        <f>UPPER(MID($AG$39,2,1))</f>
        <v/>
      </c>
      <c r="E40" s="56" t="str">
        <f>UPPER(MID($AG$39,3,1))</f>
        <v/>
      </c>
      <c r="F40" s="56" t="str">
        <f>UPPER(MID($AG$39,4,1))</f>
        <v/>
      </c>
      <c r="G40" s="56" t="str">
        <f>UPPER(MID($AG$39,5,1))</f>
        <v/>
      </c>
      <c r="H40" s="56" t="str">
        <f>UPPER(MID($AG$39,6,1))</f>
        <v/>
      </c>
      <c r="I40" s="56" t="str">
        <f>UPPER(MID($AG$39,7,1))</f>
        <v/>
      </c>
      <c r="J40" s="56" t="str">
        <f>UPPER(MID($AG$39,8,1))</f>
        <v/>
      </c>
      <c r="K40" s="56" t="str">
        <f>UPPER(MID($AG$39,9,1))</f>
        <v/>
      </c>
      <c r="L40" s="56" t="str">
        <f>UPPER(MID($AG$39,10,1))</f>
        <v/>
      </c>
      <c r="M40" s="56" t="str">
        <f>UPPER(MID($AG$39,11,1))</f>
        <v/>
      </c>
      <c r="N40" s="56" t="str">
        <f>UPPER(MID($AG$39,12,1))</f>
        <v/>
      </c>
      <c r="O40" s="56" t="str">
        <f>UPPER(MID($AG$39,13,1))</f>
        <v/>
      </c>
      <c r="P40" s="56" t="str">
        <f>UPPER(MID($AG$39,14,1))</f>
        <v/>
      </c>
      <c r="Q40" s="56" t="str">
        <f>UPPER(MID($AG$39,15,1))</f>
        <v/>
      </c>
      <c r="R40" s="56" t="str">
        <f>UPPER(MID($AG$39,16,1))</f>
        <v/>
      </c>
      <c r="S40" s="56" t="str">
        <f>UPPER(MID($AG$39,17,1))</f>
        <v/>
      </c>
      <c r="T40" s="56" t="str">
        <f>UPPER(MID($AG$39,18,1))</f>
        <v/>
      </c>
      <c r="U40" s="56" t="str">
        <f>UPPER(MID($AG$39,19,1))</f>
        <v/>
      </c>
      <c r="V40" s="56" t="str">
        <f>UPPER(MID($AG$39,20,1))</f>
        <v/>
      </c>
      <c r="W40" s="56" t="str">
        <f>UPPER(MID($AG$39,21,1))</f>
        <v/>
      </c>
      <c r="X40" s="54" t="str">
        <f>UPPER(MID($AG$39,22,1))</f>
        <v/>
      </c>
      <c r="Y40" s="57">
        <v>23</v>
      </c>
      <c r="Z40" s="58">
        <v>24</v>
      </c>
      <c r="AA40" s="58">
        <v>25</v>
      </c>
      <c r="AB40" s="58">
        <v>26</v>
      </c>
      <c r="AC40" s="58">
        <v>27</v>
      </c>
      <c r="AD40" s="59">
        <v>28</v>
      </c>
      <c r="AF40" s="39"/>
      <c r="AG40" s="60"/>
    </row>
    <row r="41" spans="2:49" s="61" customFormat="1" ht="7.5" customHeight="1">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3"/>
      <c r="AQ41" s="64"/>
      <c r="AR41" s="64"/>
      <c r="AS41" s="64"/>
      <c r="AT41" s="64"/>
      <c r="AU41" s="64"/>
    </row>
    <row r="42" spans="2:49" s="61" customFormat="1" ht="15.75" customHeight="1">
      <c r="C42" s="219" t="s">
        <v>146</v>
      </c>
      <c r="D42" s="220"/>
      <c r="E42" s="220"/>
      <c r="F42" s="220"/>
      <c r="G42" s="220"/>
      <c r="H42" s="220"/>
      <c r="I42" s="220"/>
      <c r="J42" s="220"/>
      <c r="K42" s="221"/>
      <c r="L42" s="225" t="s">
        <v>111</v>
      </c>
      <c r="M42" s="226"/>
      <c r="N42" s="226"/>
      <c r="O42" s="226"/>
      <c r="P42" s="226"/>
      <c r="Q42" s="226"/>
      <c r="R42" s="226"/>
      <c r="S42" s="226"/>
      <c r="T42" s="226"/>
      <c r="U42" s="226"/>
      <c r="V42" s="226"/>
      <c r="W42" s="226"/>
      <c r="X42" s="226"/>
      <c r="Y42" s="226"/>
      <c r="Z42" s="226"/>
      <c r="AA42" s="226"/>
      <c r="AB42" s="226"/>
      <c r="AC42" s="226"/>
      <c r="AD42" s="227"/>
      <c r="AE42" s="63"/>
      <c r="AQ42" s="64"/>
      <c r="AR42" s="64"/>
      <c r="AS42" s="64"/>
      <c r="AT42" s="64"/>
      <c r="AU42" s="64"/>
    </row>
    <row r="43" spans="2:49" s="32" customFormat="1" ht="30.75" customHeight="1">
      <c r="C43" s="222"/>
      <c r="D43" s="223"/>
      <c r="E43" s="223"/>
      <c r="F43" s="223"/>
      <c r="G43" s="223"/>
      <c r="H43" s="223"/>
      <c r="I43" s="223"/>
      <c r="J43" s="223"/>
      <c r="K43" s="224"/>
      <c r="L43" s="228"/>
      <c r="M43" s="229"/>
      <c r="N43" s="229"/>
      <c r="O43" s="229"/>
      <c r="P43" s="229"/>
      <c r="Q43" s="229"/>
      <c r="R43" s="229"/>
      <c r="S43" s="229"/>
      <c r="T43" s="229"/>
      <c r="U43" s="229"/>
      <c r="V43" s="229"/>
      <c r="W43" s="229"/>
      <c r="X43" s="229"/>
      <c r="Y43" s="229"/>
      <c r="Z43" s="229"/>
      <c r="AA43" s="229"/>
      <c r="AB43" s="229"/>
      <c r="AC43" s="229"/>
      <c r="AD43" s="230"/>
      <c r="AE43" s="12"/>
      <c r="AQ43" s="65"/>
      <c r="AR43" s="65"/>
      <c r="AS43" s="65"/>
      <c r="AT43" s="65"/>
      <c r="AU43" s="65"/>
    </row>
    <row r="44" spans="2:49" s="32" customFormat="1" ht="14.25" customHeight="1">
      <c r="C44" s="161" t="s">
        <v>4</v>
      </c>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2"/>
      <c r="AQ44" s="65"/>
      <c r="AR44" s="65"/>
      <c r="AS44" s="65"/>
      <c r="AT44" s="65"/>
      <c r="AU44" s="65"/>
    </row>
    <row r="45" spans="2:49" s="32" customFormat="1" ht="22.5" customHeight="1">
      <c r="C45" s="211" t="s">
        <v>63</v>
      </c>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12"/>
      <c r="AQ45" s="65"/>
      <c r="AR45" s="65"/>
      <c r="AS45" s="65"/>
      <c r="AT45" s="65"/>
      <c r="AU45" s="65"/>
    </row>
    <row r="46" spans="2:49" s="32" customFormat="1" ht="22.5" customHeight="1">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12"/>
      <c r="AQ46" s="65"/>
      <c r="AR46" s="65"/>
      <c r="AS46" s="65"/>
      <c r="AT46" s="65"/>
      <c r="AU46" s="65"/>
    </row>
    <row r="47" spans="2:49" ht="46.5" customHeight="1">
      <c r="C47" s="137" t="s">
        <v>156</v>
      </c>
      <c r="D47" s="138"/>
      <c r="E47" s="138"/>
      <c r="F47" s="138"/>
      <c r="G47" s="139"/>
      <c r="H47" s="212"/>
      <c r="I47" s="212"/>
      <c r="J47" s="212"/>
      <c r="K47" s="212"/>
      <c r="L47" s="212"/>
      <c r="M47" s="212"/>
      <c r="N47" s="213" t="s">
        <v>26</v>
      </c>
      <c r="O47" s="214"/>
      <c r="P47" s="214"/>
      <c r="Q47" s="214"/>
      <c r="R47" s="214"/>
      <c r="S47" s="214"/>
      <c r="T47" s="214"/>
      <c r="U47" s="214"/>
      <c r="V47" s="214"/>
      <c r="W47" s="215"/>
      <c r="X47" s="236"/>
      <c r="Y47" s="236"/>
      <c r="Z47" s="236"/>
      <c r="AA47" s="236"/>
      <c r="AB47" s="236"/>
      <c r="AC47" s="236"/>
      <c r="AD47" s="236"/>
    </row>
    <row r="48" spans="2:49" s="32" customFormat="1" ht="7.5" customHeight="1">
      <c r="C48" s="66"/>
      <c r="AQ48" s="65"/>
      <c r="AR48" s="65"/>
      <c r="AS48" s="65"/>
      <c r="AT48" s="65"/>
      <c r="AU48" s="65"/>
    </row>
    <row r="49" spans="3:47" ht="26.25" hidden="1" customHeight="1">
      <c r="C49" s="202" t="s">
        <v>13</v>
      </c>
      <c r="D49" s="203"/>
      <c r="E49" s="203"/>
      <c r="F49" s="204"/>
      <c r="G49" s="208"/>
      <c r="H49" s="208"/>
      <c r="I49" s="208"/>
      <c r="J49" s="208"/>
      <c r="K49" s="208"/>
      <c r="L49" s="209" t="str">
        <f>IF(G49="改姓","改正後ローマ字",IF(G49="その他","「その他」の場合",""))</f>
        <v/>
      </c>
      <c r="M49" s="209"/>
      <c r="N49" s="209"/>
      <c r="O49" s="209"/>
      <c r="P49" s="209"/>
      <c r="Q49" s="210"/>
      <c r="R49" s="210"/>
      <c r="S49" s="210"/>
      <c r="T49" s="210"/>
      <c r="U49" s="210"/>
      <c r="V49" s="210"/>
      <c r="W49" s="210"/>
      <c r="X49" s="210"/>
      <c r="Y49" s="210"/>
      <c r="Z49" s="210"/>
      <c r="AA49" s="210"/>
      <c r="AB49" s="210"/>
      <c r="AC49" s="210"/>
      <c r="AD49" s="210"/>
    </row>
    <row r="50" spans="3:47" s="32" customFormat="1" ht="25.5" hidden="1" customHeight="1">
      <c r="C50" s="202" t="s">
        <v>25</v>
      </c>
      <c r="D50" s="203"/>
      <c r="E50" s="203"/>
      <c r="F50" s="203"/>
      <c r="G50" s="203"/>
      <c r="H50" s="204"/>
      <c r="I50" s="205"/>
      <c r="J50" s="206"/>
      <c r="K50" s="206"/>
      <c r="L50" s="206"/>
      <c r="M50" s="206"/>
      <c r="N50" s="206"/>
      <c r="O50" s="206"/>
      <c r="P50" s="206"/>
      <c r="Q50" s="207"/>
      <c r="AQ50" s="65"/>
      <c r="AR50" s="65"/>
      <c r="AS50" s="65"/>
      <c r="AT50" s="65"/>
      <c r="AU50" s="65"/>
    </row>
    <row r="51" spans="3:47" ht="7.5" customHeight="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spans="3:47" ht="13.5" customHeight="1">
      <c r="C52" s="22"/>
      <c r="D52" s="22"/>
      <c r="E52" s="22"/>
      <c r="F52" s="22"/>
      <c r="G52" s="22"/>
      <c r="H52" s="22"/>
      <c r="I52" s="22"/>
      <c r="J52" s="22"/>
      <c r="K52" s="22"/>
      <c r="L52" s="22"/>
      <c r="M52" s="22"/>
      <c r="N52" s="22"/>
      <c r="O52" s="22"/>
      <c r="P52" s="22"/>
      <c r="Q52" s="22"/>
      <c r="V52" s="32"/>
      <c r="W52" s="32"/>
      <c r="X52" s="32"/>
      <c r="Y52" s="32"/>
      <c r="Z52" s="32"/>
      <c r="AA52" s="132" t="s">
        <v>148</v>
      </c>
      <c r="AB52" s="132"/>
      <c r="AC52" s="132"/>
      <c r="AD52" s="132"/>
      <c r="AE52" s="132"/>
    </row>
    <row r="53" spans="3:47">
      <c r="C53" s="100" t="s">
        <v>158</v>
      </c>
      <c r="D53" s="22"/>
      <c r="E53" s="22"/>
      <c r="F53" s="22"/>
      <c r="G53" s="22"/>
      <c r="H53" s="22"/>
      <c r="I53" s="22"/>
      <c r="J53" s="22"/>
      <c r="K53" s="22"/>
      <c r="L53" s="22"/>
      <c r="M53" s="22"/>
      <c r="N53" s="22"/>
      <c r="O53" s="22"/>
      <c r="P53" s="22"/>
      <c r="Q53" s="22"/>
      <c r="AA53" s="132"/>
      <c r="AB53" s="132"/>
      <c r="AC53" s="132"/>
      <c r="AD53" s="132"/>
      <c r="AE53" s="132"/>
    </row>
    <row r="54" spans="3:47">
      <c r="C54" s="100" t="s">
        <v>159</v>
      </c>
      <c r="D54" s="22"/>
      <c r="E54" s="22"/>
      <c r="F54" s="22"/>
      <c r="G54" s="22"/>
      <c r="H54" s="22"/>
      <c r="I54" s="22"/>
      <c r="J54" s="22"/>
      <c r="K54" s="22"/>
      <c r="L54" s="22"/>
      <c r="M54" s="22"/>
      <c r="N54" s="22"/>
      <c r="O54" s="22"/>
      <c r="P54" s="22"/>
      <c r="Q54" s="22"/>
      <c r="R54" s="22"/>
      <c r="S54" s="22"/>
      <c r="T54" s="22"/>
      <c r="U54" s="22"/>
    </row>
    <row r="55" spans="3:47" ht="18.75" customHeight="1">
      <c r="C55" s="67" t="s">
        <v>112</v>
      </c>
      <c r="D55" s="22"/>
      <c r="E55" s="22"/>
      <c r="F55" s="22"/>
      <c r="G55" s="22"/>
      <c r="H55" s="22"/>
      <c r="I55" s="22"/>
      <c r="J55" s="22"/>
      <c r="K55" s="22"/>
      <c r="L55" s="22"/>
      <c r="M55" s="22"/>
      <c r="N55" s="22"/>
      <c r="O55" s="22"/>
      <c r="P55" s="22"/>
      <c r="Q55" s="22"/>
      <c r="R55" s="22"/>
      <c r="S55" s="22"/>
      <c r="T55" s="22"/>
      <c r="U55" s="22"/>
    </row>
    <row r="56" spans="3:47" ht="18.75" customHeight="1">
      <c r="C56" s="67" t="s">
        <v>41</v>
      </c>
      <c r="D56" s="22"/>
      <c r="E56" s="22"/>
      <c r="F56" s="22"/>
      <c r="G56" s="22"/>
      <c r="H56" s="22"/>
      <c r="I56" s="22"/>
      <c r="J56" s="22"/>
      <c r="K56" s="22"/>
      <c r="L56" s="22"/>
      <c r="M56" s="22"/>
      <c r="N56" s="22"/>
      <c r="O56" s="22"/>
      <c r="P56" s="22"/>
      <c r="Q56" s="22"/>
      <c r="R56" s="22"/>
      <c r="S56" s="22"/>
      <c r="T56" s="22"/>
      <c r="U56" s="22"/>
    </row>
    <row r="57" spans="3:47" ht="18.75" customHeight="1">
      <c r="C57" s="67"/>
      <c r="D57" s="74" t="s">
        <v>149</v>
      </c>
      <c r="E57" s="22"/>
      <c r="F57" s="22"/>
      <c r="G57" s="22"/>
      <c r="H57" s="22"/>
      <c r="I57" s="22"/>
      <c r="J57" s="22"/>
      <c r="K57" s="22"/>
      <c r="L57" s="22"/>
      <c r="M57" s="22"/>
      <c r="N57" s="22"/>
      <c r="O57" s="22"/>
      <c r="P57" s="22"/>
      <c r="Q57" s="22"/>
      <c r="R57" s="22"/>
      <c r="S57" s="22"/>
      <c r="T57" s="22"/>
      <c r="U57" s="22"/>
    </row>
    <row r="58" spans="3:47" ht="18.75" customHeight="1">
      <c r="C58" s="22"/>
      <c r="D58" s="68" t="s">
        <v>113</v>
      </c>
      <c r="E58" s="22"/>
      <c r="F58" s="22"/>
      <c r="G58" s="22"/>
      <c r="H58" s="22"/>
      <c r="I58" s="22"/>
      <c r="J58" s="22"/>
      <c r="K58" s="22"/>
      <c r="L58" s="22"/>
      <c r="M58" s="22"/>
      <c r="N58" s="22"/>
      <c r="O58" s="22"/>
      <c r="P58" s="22"/>
      <c r="Q58" s="22"/>
      <c r="R58" s="22"/>
      <c r="S58" s="22"/>
      <c r="T58" s="22"/>
      <c r="U58" s="22"/>
    </row>
    <row r="59" spans="3:47" ht="18.75" customHeight="1">
      <c r="C59" s="22"/>
      <c r="D59" s="68" t="s">
        <v>114</v>
      </c>
      <c r="E59" s="22"/>
      <c r="F59" s="22"/>
      <c r="G59" s="22"/>
      <c r="H59" s="22"/>
      <c r="I59" s="22"/>
      <c r="J59" s="22"/>
      <c r="K59" s="22"/>
      <c r="L59" s="22"/>
      <c r="M59" s="22"/>
      <c r="N59" s="22"/>
      <c r="O59" s="22"/>
      <c r="P59" s="22"/>
      <c r="Q59" s="22"/>
      <c r="R59" s="22"/>
      <c r="S59" s="22"/>
      <c r="T59" s="22"/>
      <c r="U59" s="22"/>
    </row>
    <row r="60" spans="3:47" ht="18.75" customHeight="1">
      <c r="C60" s="22"/>
      <c r="D60" s="74" t="s">
        <v>150</v>
      </c>
      <c r="E60" s="22"/>
      <c r="F60" s="22"/>
      <c r="G60" s="22"/>
      <c r="H60" s="22"/>
      <c r="I60" s="22"/>
      <c r="J60" s="22"/>
      <c r="K60" s="22"/>
      <c r="L60" s="22"/>
      <c r="M60" s="22"/>
      <c r="N60" s="22"/>
      <c r="O60" s="22"/>
      <c r="P60" s="22"/>
      <c r="Q60" s="22"/>
      <c r="R60" s="22"/>
      <c r="S60" s="22"/>
      <c r="T60" s="22"/>
      <c r="U60" s="22"/>
    </row>
    <row r="61" spans="3:47" ht="18.75" customHeight="1">
      <c r="C61" s="22"/>
      <c r="D61" s="74" t="s">
        <v>151</v>
      </c>
      <c r="E61" s="22"/>
      <c r="F61" s="22"/>
      <c r="G61" s="22"/>
      <c r="H61" s="22"/>
      <c r="I61" s="22"/>
      <c r="J61" s="22"/>
      <c r="K61" s="22"/>
      <c r="L61" s="22"/>
      <c r="M61" s="22"/>
      <c r="N61" s="22"/>
      <c r="O61" s="22"/>
      <c r="P61" s="22"/>
      <c r="Q61" s="22"/>
      <c r="R61" s="22"/>
      <c r="S61" s="22"/>
      <c r="T61" s="22"/>
      <c r="U61" s="22"/>
    </row>
    <row r="62" spans="3:47" ht="18.75" customHeight="1">
      <c r="C62" s="67" t="s">
        <v>115</v>
      </c>
      <c r="D62" s="22"/>
      <c r="E62" s="22"/>
      <c r="F62" s="22"/>
      <c r="G62" s="22"/>
      <c r="H62" s="22"/>
      <c r="I62" s="22"/>
      <c r="J62" s="22"/>
      <c r="K62" s="22"/>
      <c r="L62" s="22"/>
      <c r="M62" s="22"/>
      <c r="N62" s="22"/>
      <c r="O62" s="22"/>
      <c r="P62" s="22"/>
      <c r="Q62" s="22"/>
      <c r="R62" s="22"/>
      <c r="S62" s="22"/>
      <c r="T62" s="22"/>
      <c r="U62" s="22"/>
    </row>
    <row r="63" spans="3:47" ht="18.75" customHeight="1">
      <c r="C63" s="22"/>
      <c r="D63" s="22" t="s">
        <v>116</v>
      </c>
      <c r="E63" s="22"/>
      <c r="F63" s="22"/>
      <c r="G63" s="22"/>
      <c r="H63" s="22"/>
      <c r="I63" s="22"/>
      <c r="J63" s="22"/>
      <c r="K63" s="22"/>
      <c r="L63" s="22"/>
      <c r="M63" s="22"/>
      <c r="N63" s="22"/>
      <c r="O63" s="22"/>
      <c r="P63" s="22"/>
      <c r="Q63" s="22"/>
      <c r="R63" s="22"/>
      <c r="S63" s="22"/>
      <c r="T63" s="22"/>
      <c r="U63" s="22"/>
    </row>
    <row r="64" spans="3:47" ht="18.75" customHeight="1">
      <c r="C64" s="67" t="s">
        <v>117</v>
      </c>
      <c r="D64" s="22"/>
      <c r="E64" s="22"/>
      <c r="F64" s="22"/>
      <c r="G64" s="22"/>
      <c r="H64" s="22"/>
      <c r="I64" s="22"/>
      <c r="J64" s="22"/>
      <c r="K64" s="22"/>
      <c r="L64" s="22"/>
      <c r="M64" s="22"/>
      <c r="N64" s="22"/>
      <c r="O64" s="22"/>
      <c r="P64" s="22"/>
      <c r="Q64" s="22"/>
      <c r="R64" s="22"/>
      <c r="S64" s="22"/>
      <c r="T64" s="22"/>
      <c r="U64" s="22"/>
    </row>
    <row r="65" spans="3:21" ht="18.75" customHeight="1">
      <c r="C65" s="22"/>
      <c r="D65" s="22" t="s">
        <v>118</v>
      </c>
      <c r="E65" s="22"/>
      <c r="F65" s="22"/>
      <c r="G65" s="22"/>
      <c r="H65" s="22"/>
      <c r="I65" s="22"/>
      <c r="J65" s="22"/>
      <c r="K65" s="22"/>
      <c r="L65" s="22"/>
      <c r="M65" s="22"/>
      <c r="N65" s="22"/>
      <c r="O65" s="22"/>
      <c r="P65" s="22"/>
      <c r="Q65" s="22"/>
      <c r="R65" s="22"/>
      <c r="S65" s="22"/>
      <c r="T65" s="22"/>
      <c r="U65" s="22"/>
    </row>
    <row r="66" spans="3:21" ht="18.75" customHeight="1">
      <c r="C66" s="22"/>
      <c r="D66" s="22" t="s">
        <v>119</v>
      </c>
      <c r="E66" s="22"/>
      <c r="F66" s="22"/>
      <c r="G66" s="22"/>
      <c r="H66" s="22"/>
      <c r="I66" s="22"/>
      <c r="J66" s="22"/>
      <c r="K66" s="22"/>
      <c r="L66" s="22"/>
      <c r="M66" s="22"/>
      <c r="N66" s="22"/>
      <c r="O66" s="22"/>
      <c r="P66" s="22"/>
      <c r="Q66" s="22"/>
      <c r="R66" s="22"/>
      <c r="S66" s="22"/>
      <c r="T66" s="22"/>
      <c r="U66" s="22"/>
    </row>
    <row r="67" spans="3:21" ht="18.75" customHeight="1">
      <c r="C67" s="22"/>
      <c r="D67" s="22" t="s">
        <v>120</v>
      </c>
      <c r="E67" s="22"/>
      <c r="F67" s="22"/>
      <c r="G67" s="22"/>
      <c r="H67" s="22"/>
      <c r="I67" s="22"/>
      <c r="J67" s="22"/>
      <c r="K67" s="22"/>
      <c r="L67" s="22"/>
      <c r="M67" s="22"/>
      <c r="N67" s="22"/>
      <c r="O67" s="22"/>
      <c r="P67" s="22"/>
      <c r="Q67" s="22"/>
      <c r="R67" s="22"/>
      <c r="S67" s="22"/>
      <c r="T67" s="22"/>
      <c r="U67" s="22"/>
    </row>
    <row r="68" spans="3:21" ht="18.75" customHeight="1">
      <c r="C68" s="22"/>
      <c r="D68" s="75" t="s">
        <v>152</v>
      </c>
      <c r="E68" s="22"/>
      <c r="F68" s="22"/>
      <c r="G68" s="22"/>
      <c r="H68" s="22"/>
      <c r="I68" s="22"/>
      <c r="J68" s="22"/>
      <c r="K68" s="22"/>
      <c r="L68" s="22"/>
      <c r="M68" s="22"/>
      <c r="N68" s="22"/>
      <c r="O68" s="22"/>
      <c r="P68" s="22"/>
      <c r="Q68" s="22"/>
      <c r="R68" s="22"/>
      <c r="S68" s="22"/>
      <c r="T68" s="22"/>
      <c r="U68" s="22"/>
    </row>
    <row r="69" spans="3:21" ht="18.75" customHeight="1">
      <c r="C69" s="22"/>
      <c r="D69" s="22" t="s">
        <v>121</v>
      </c>
      <c r="E69" s="22"/>
      <c r="F69" s="22"/>
      <c r="G69" s="22"/>
      <c r="H69" s="22"/>
      <c r="I69" s="22"/>
      <c r="J69" s="22"/>
      <c r="K69" s="22"/>
      <c r="L69" s="22"/>
      <c r="M69" s="22"/>
      <c r="N69" s="22"/>
      <c r="O69" s="22"/>
      <c r="P69" s="22"/>
      <c r="Q69" s="22"/>
      <c r="R69" s="22"/>
      <c r="S69" s="22"/>
      <c r="T69" s="22"/>
      <c r="U69" s="22"/>
    </row>
    <row r="70" spans="3:21" ht="18.75" customHeight="1">
      <c r="C70" s="22"/>
      <c r="D70" s="67" t="s">
        <v>122</v>
      </c>
      <c r="E70" s="22"/>
      <c r="F70" s="22"/>
      <c r="G70" s="22"/>
      <c r="H70" s="22"/>
      <c r="I70" s="22"/>
      <c r="J70" s="22"/>
      <c r="K70" s="22"/>
      <c r="L70" s="22"/>
      <c r="M70" s="22"/>
      <c r="N70" s="22"/>
      <c r="O70" s="22"/>
      <c r="P70" s="22"/>
      <c r="Q70" s="22"/>
      <c r="R70" s="22"/>
      <c r="S70" s="22"/>
      <c r="T70" s="22"/>
      <c r="U70" s="22"/>
    </row>
    <row r="71" spans="3:21" ht="18.75" customHeight="1">
      <c r="C71" s="22"/>
      <c r="D71" s="22" t="s">
        <v>123</v>
      </c>
      <c r="E71" s="22"/>
      <c r="F71" s="22"/>
      <c r="G71" s="22"/>
      <c r="H71" s="22"/>
      <c r="I71" s="22"/>
      <c r="J71" s="22"/>
      <c r="K71" s="22"/>
      <c r="L71" s="22"/>
      <c r="M71" s="22"/>
      <c r="N71" s="22"/>
      <c r="O71" s="22"/>
      <c r="P71" s="22"/>
      <c r="Q71" s="22"/>
      <c r="R71" s="22"/>
      <c r="S71" s="22"/>
      <c r="T71" s="22"/>
      <c r="U71" s="22"/>
    </row>
    <row r="72" spans="3:21" ht="18.75" customHeight="1">
      <c r="C72" s="67" t="s">
        <v>124</v>
      </c>
      <c r="D72" s="22"/>
      <c r="E72" s="22"/>
      <c r="F72" s="22"/>
      <c r="G72" s="22"/>
      <c r="H72" s="22"/>
      <c r="I72" s="22"/>
      <c r="J72" s="22"/>
      <c r="K72" s="22"/>
      <c r="L72" s="22"/>
      <c r="M72" s="22"/>
      <c r="N72" s="22"/>
      <c r="O72" s="22"/>
      <c r="P72" s="22"/>
      <c r="Q72" s="22"/>
      <c r="R72" s="22"/>
      <c r="S72" s="22"/>
      <c r="T72" s="22"/>
      <c r="U72" s="22"/>
    </row>
    <row r="73" spans="3:21" ht="18.75" customHeight="1">
      <c r="C73" s="22"/>
      <c r="D73" s="22" t="s">
        <v>125</v>
      </c>
      <c r="E73" s="22"/>
      <c r="F73" s="22"/>
      <c r="G73" s="22"/>
      <c r="H73" s="22"/>
      <c r="I73" s="22"/>
      <c r="J73" s="22"/>
      <c r="K73" s="22"/>
      <c r="L73" s="22"/>
      <c r="M73" s="22"/>
      <c r="N73" s="22"/>
      <c r="O73" s="22"/>
      <c r="P73" s="22"/>
      <c r="Q73" s="22"/>
      <c r="R73" s="22"/>
      <c r="S73" s="22"/>
      <c r="T73" s="22"/>
      <c r="U73" s="22"/>
    </row>
    <row r="74" spans="3:21" ht="18.75" customHeight="1">
      <c r="C74" s="22"/>
      <c r="D74" s="22" t="s">
        <v>126</v>
      </c>
      <c r="E74" s="22"/>
      <c r="F74" s="22"/>
      <c r="G74" s="22"/>
      <c r="H74" s="22"/>
      <c r="I74" s="22"/>
      <c r="J74" s="22"/>
      <c r="K74" s="22"/>
      <c r="L74" s="22"/>
      <c r="M74" s="22"/>
      <c r="N74" s="22"/>
      <c r="O74" s="22"/>
      <c r="P74" s="22"/>
      <c r="Q74" s="22"/>
      <c r="R74" s="22"/>
      <c r="S74" s="22"/>
      <c r="T74" s="22"/>
      <c r="U74" s="22"/>
    </row>
    <row r="75" spans="3:21" ht="18.75" customHeight="1">
      <c r="C75" s="22"/>
      <c r="D75" s="22" t="s">
        <v>127</v>
      </c>
      <c r="E75" s="22"/>
      <c r="F75" s="22"/>
      <c r="G75" s="22"/>
      <c r="H75" s="22"/>
      <c r="I75" s="22"/>
      <c r="J75" s="22"/>
      <c r="K75" s="22"/>
      <c r="L75" s="22"/>
      <c r="M75" s="22"/>
      <c r="N75" s="22"/>
      <c r="O75" s="22"/>
      <c r="P75" s="22"/>
      <c r="Q75" s="22"/>
      <c r="R75" s="22"/>
      <c r="S75" s="22"/>
      <c r="T75" s="22"/>
      <c r="U75" s="22"/>
    </row>
    <row r="76" spans="3:21" ht="18.75" customHeight="1">
      <c r="C76" s="67" t="s">
        <v>128</v>
      </c>
      <c r="D76" s="22"/>
      <c r="E76" s="22"/>
      <c r="F76" s="22"/>
      <c r="G76" s="22"/>
      <c r="H76" s="22"/>
      <c r="I76" s="22"/>
      <c r="J76" s="22"/>
      <c r="K76" s="22"/>
      <c r="L76" s="22"/>
      <c r="M76" s="22"/>
      <c r="N76" s="22"/>
      <c r="O76" s="22"/>
      <c r="P76" s="22"/>
      <c r="Q76" s="22"/>
      <c r="R76" s="22"/>
      <c r="S76" s="22"/>
      <c r="T76" s="22"/>
      <c r="U76" s="22"/>
    </row>
    <row r="77" spans="3:21" ht="18.75" customHeight="1">
      <c r="C77" s="22"/>
      <c r="D77" s="22" t="s">
        <v>129</v>
      </c>
      <c r="E77" s="22"/>
      <c r="F77" s="22"/>
      <c r="G77" s="22"/>
      <c r="H77" s="22"/>
      <c r="I77" s="22"/>
      <c r="J77" s="22"/>
      <c r="K77" s="22"/>
      <c r="L77" s="22"/>
      <c r="M77" s="22"/>
      <c r="N77" s="22"/>
      <c r="O77" s="22"/>
      <c r="P77" s="22"/>
      <c r="Q77" s="22"/>
      <c r="R77" s="22"/>
      <c r="S77" s="22"/>
      <c r="T77" s="22"/>
      <c r="U77" s="22"/>
    </row>
    <row r="78" spans="3:21" ht="18.75" customHeight="1">
      <c r="C78" s="67" t="s">
        <v>130</v>
      </c>
      <c r="D78" s="22"/>
      <c r="E78" s="22"/>
      <c r="F78" s="22"/>
      <c r="G78" s="22"/>
      <c r="H78" s="22"/>
      <c r="I78" s="22"/>
      <c r="J78" s="22"/>
      <c r="K78" s="22"/>
      <c r="L78" s="22"/>
      <c r="M78" s="22"/>
      <c r="N78" s="22"/>
      <c r="O78" s="22"/>
      <c r="P78" s="22"/>
      <c r="Q78" s="22"/>
      <c r="R78" s="22"/>
      <c r="S78" s="22"/>
      <c r="T78" s="22"/>
      <c r="U78" s="22"/>
    </row>
    <row r="79" spans="3:21" ht="18.75" customHeight="1">
      <c r="C79" s="22"/>
      <c r="D79" s="22" t="s">
        <v>131</v>
      </c>
      <c r="E79" s="22"/>
      <c r="F79" s="22"/>
      <c r="G79" s="22"/>
      <c r="H79" s="22"/>
      <c r="I79" s="22"/>
      <c r="J79" s="22"/>
      <c r="K79" s="22"/>
      <c r="L79" s="22"/>
      <c r="M79" s="22"/>
      <c r="N79" s="22"/>
      <c r="O79" s="22"/>
      <c r="P79" s="22"/>
      <c r="Q79" s="22"/>
      <c r="R79" s="22"/>
      <c r="S79" s="22"/>
      <c r="T79" s="22"/>
      <c r="U79" s="22"/>
    </row>
    <row r="80" spans="3:21" ht="18.75" customHeight="1">
      <c r="C80" s="67" t="s">
        <v>132</v>
      </c>
      <c r="D80" s="22"/>
      <c r="E80" s="22"/>
      <c r="F80" s="22"/>
      <c r="G80" s="22"/>
      <c r="H80" s="22"/>
      <c r="I80" s="22"/>
      <c r="J80" s="22"/>
      <c r="K80" s="22"/>
      <c r="L80" s="22"/>
      <c r="M80" s="22"/>
      <c r="N80" s="22"/>
      <c r="O80" s="22"/>
      <c r="P80" s="22"/>
      <c r="Q80" s="22"/>
      <c r="R80" s="22"/>
      <c r="S80" s="22"/>
      <c r="T80" s="22"/>
      <c r="U80" s="22"/>
    </row>
    <row r="81" spans="3:21" ht="18.75" customHeight="1">
      <c r="C81" s="22"/>
      <c r="D81" s="22" t="s">
        <v>133</v>
      </c>
      <c r="E81" s="22"/>
      <c r="F81" s="22"/>
      <c r="G81" s="22"/>
      <c r="H81" s="22"/>
      <c r="I81" s="22"/>
      <c r="J81" s="22"/>
      <c r="K81" s="22"/>
      <c r="L81" s="22"/>
      <c r="M81" s="22"/>
      <c r="N81" s="22"/>
      <c r="O81" s="22"/>
      <c r="P81" s="22"/>
      <c r="Q81" s="22"/>
      <c r="R81" s="22"/>
      <c r="S81" s="22"/>
      <c r="T81" s="22"/>
      <c r="U81" s="22"/>
    </row>
    <row r="82" spans="3:21" ht="18.75" customHeight="1">
      <c r="C82" s="22"/>
      <c r="D82" s="22"/>
      <c r="E82" s="22"/>
      <c r="F82" s="22"/>
      <c r="G82" s="22"/>
      <c r="H82" s="22"/>
      <c r="I82" s="22"/>
      <c r="J82" s="22"/>
      <c r="K82" s="22"/>
      <c r="L82" s="22"/>
      <c r="M82" s="22"/>
      <c r="N82" s="22"/>
      <c r="O82" s="22"/>
      <c r="P82" s="22"/>
      <c r="Q82" s="22"/>
      <c r="R82" s="22"/>
      <c r="S82" s="22"/>
      <c r="T82" s="22"/>
      <c r="U82" s="22"/>
    </row>
    <row r="83" spans="3:21" ht="18.75" customHeight="1">
      <c r="C83" s="69" t="s">
        <v>134</v>
      </c>
      <c r="D83" s="70"/>
      <c r="E83" s="22"/>
      <c r="F83" s="22"/>
      <c r="G83" s="22"/>
      <c r="H83" s="22"/>
      <c r="I83" s="22"/>
      <c r="J83" s="22"/>
      <c r="K83" s="22"/>
      <c r="L83" s="22"/>
      <c r="M83" s="22"/>
      <c r="N83" s="22"/>
      <c r="O83" s="22"/>
      <c r="P83" s="22"/>
      <c r="Q83" s="22"/>
      <c r="R83" s="22"/>
      <c r="S83" s="22"/>
      <c r="T83" s="22"/>
      <c r="U83" s="22"/>
    </row>
    <row r="84" spans="3:21" ht="18.75" customHeight="1">
      <c r="C84" s="69" t="s">
        <v>135</v>
      </c>
      <c r="D84" s="70"/>
      <c r="E84" s="22"/>
      <c r="F84" s="22"/>
      <c r="G84" s="22"/>
      <c r="H84" s="22"/>
      <c r="I84" s="22"/>
      <c r="J84" s="22"/>
      <c r="K84" s="22"/>
      <c r="L84" s="22"/>
      <c r="M84" s="22"/>
      <c r="N84" s="22"/>
      <c r="O84" s="22"/>
      <c r="P84" s="22"/>
      <c r="Q84" s="22"/>
      <c r="R84" s="22"/>
      <c r="S84" s="22"/>
      <c r="T84" s="22"/>
      <c r="U84" s="22"/>
    </row>
    <row r="85" spans="3:21" ht="18.75" customHeight="1">
      <c r="C85" s="69" t="s">
        <v>136</v>
      </c>
      <c r="D85" s="70"/>
      <c r="E85" s="22"/>
      <c r="F85" s="22"/>
      <c r="G85" s="22"/>
      <c r="H85" s="22"/>
      <c r="I85" s="22"/>
      <c r="J85" s="22"/>
      <c r="K85" s="22"/>
      <c r="L85" s="22"/>
      <c r="M85" s="22"/>
      <c r="N85" s="22"/>
      <c r="O85" s="22"/>
      <c r="P85" s="22"/>
      <c r="Q85" s="22"/>
      <c r="R85" s="22"/>
      <c r="S85" s="22"/>
      <c r="T85" s="22"/>
      <c r="U85" s="22"/>
    </row>
    <row r="86" spans="3:21" ht="18.75" customHeight="1">
      <c r="C86" s="69" t="s">
        <v>137</v>
      </c>
      <c r="D86" s="70"/>
      <c r="E86" s="22"/>
      <c r="F86" s="22"/>
      <c r="G86" s="22"/>
      <c r="H86" s="22"/>
      <c r="I86" s="22"/>
      <c r="J86" s="22"/>
      <c r="K86" s="22"/>
      <c r="L86" s="22"/>
      <c r="M86" s="22"/>
      <c r="N86" s="22"/>
      <c r="O86" s="22"/>
      <c r="P86" s="22"/>
      <c r="Q86" s="22"/>
      <c r="R86" s="22"/>
      <c r="S86" s="22"/>
      <c r="T86" s="22"/>
      <c r="U86" s="22"/>
    </row>
  </sheetData>
  <sheetProtection selectLockedCells="1"/>
  <mergeCells count="106">
    <mergeCell ref="B33:B40"/>
    <mergeCell ref="B29:B31"/>
    <mergeCell ref="X47:AD47"/>
    <mergeCell ref="Z33:AD33"/>
    <mergeCell ref="Z34:AD34"/>
    <mergeCell ref="C37:AD38"/>
    <mergeCell ref="N31:U31"/>
    <mergeCell ref="C31:K31"/>
    <mergeCell ref="L31:M31"/>
    <mergeCell ref="V31:W31"/>
    <mergeCell ref="X31:AD31"/>
    <mergeCell ref="L30:M30"/>
    <mergeCell ref="N29:U29"/>
    <mergeCell ref="V29:W29"/>
    <mergeCell ref="X29:AD29"/>
    <mergeCell ref="V30:W30"/>
    <mergeCell ref="X30:AD30"/>
    <mergeCell ref="C50:H50"/>
    <mergeCell ref="I50:Q50"/>
    <mergeCell ref="C49:F49"/>
    <mergeCell ref="G49:K49"/>
    <mergeCell ref="L49:P49"/>
    <mergeCell ref="Q49:AD49"/>
    <mergeCell ref="L33:R33"/>
    <mergeCell ref="L34:R34"/>
    <mergeCell ref="C45:AD46"/>
    <mergeCell ref="H47:M47"/>
    <mergeCell ref="N47:W47"/>
    <mergeCell ref="G39:I39"/>
    <mergeCell ref="C35:K35"/>
    <mergeCell ref="Z35:AD35"/>
    <mergeCell ref="L35:R35"/>
    <mergeCell ref="S35:Y35"/>
    <mergeCell ref="C33:K34"/>
    <mergeCell ref="C42:K43"/>
    <mergeCell ref="L42:AD42"/>
    <mergeCell ref="L43:AD43"/>
    <mergeCell ref="C19:K19"/>
    <mergeCell ref="C20:K20"/>
    <mergeCell ref="L20:AD20"/>
    <mergeCell ref="C21:K21"/>
    <mergeCell ref="L21:AD21"/>
    <mergeCell ref="L19:AD19"/>
    <mergeCell ref="C22:K22"/>
    <mergeCell ref="C28:H28"/>
    <mergeCell ref="I28:K28"/>
    <mergeCell ref="L28:M28"/>
    <mergeCell ref="N28:Z28"/>
    <mergeCell ref="L22:AD22"/>
    <mergeCell ref="L27:M27"/>
    <mergeCell ref="V26:AD26"/>
    <mergeCell ref="V27:AD27"/>
    <mergeCell ref="N27:U27"/>
    <mergeCell ref="N26:U26"/>
    <mergeCell ref="AA52:AE53"/>
    <mergeCell ref="C29:K29"/>
    <mergeCell ref="L29:M29"/>
    <mergeCell ref="AA28:AD28"/>
    <mergeCell ref="C25:K25"/>
    <mergeCell ref="L25:AD25"/>
    <mergeCell ref="C23:K24"/>
    <mergeCell ref="C26:K27"/>
    <mergeCell ref="L26:M26"/>
    <mergeCell ref="L24:N24"/>
    <mergeCell ref="L23:AD23"/>
    <mergeCell ref="Y24:Z24"/>
    <mergeCell ref="AA24:AC24"/>
    <mergeCell ref="O24:X24"/>
    <mergeCell ref="C47:G47"/>
    <mergeCell ref="C36:AD36"/>
    <mergeCell ref="C44:AD44"/>
    <mergeCell ref="N30:U30"/>
    <mergeCell ref="J39:L39"/>
    <mergeCell ref="M39:R39"/>
    <mergeCell ref="T39:AD39"/>
    <mergeCell ref="S33:Y33"/>
    <mergeCell ref="S34:Y34"/>
    <mergeCell ref="C30:K30"/>
    <mergeCell ref="X1:AE1"/>
    <mergeCell ref="P6:Q8"/>
    <mergeCell ref="P10:Q11"/>
    <mergeCell ref="U6:AD6"/>
    <mergeCell ref="U7:AD7"/>
    <mergeCell ref="U10:AD10"/>
    <mergeCell ref="U11:AD11"/>
    <mergeCell ref="R5:U5"/>
    <mergeCell ref="V5:AD5"/>
    <mergeCell ref="R6:T6"/>
    <mergeCell ref="F3:AB3"/>
    <mergeCell ref="C5:I5"/>
    <mergeCell ref="F4:AB4"/>
    <mergeCell ref="B2:AD2"/>
    <mergeCell ref="C16:AD16"/>
    <mergeCell ref="C15:AD15"/>
    <mergeCell ref="C18:K18"/>
    <mergeCell ref="L18:S18"/>
    <mergeCell ref="T18:X18"/>
    <mergeCell ref="Y18:AD18"/>
    <mergeCell ref="R7:T7"/>
    <mergeCell ref="R8:T8"/>
    <mergeCell ref="R11:T11"/>
    <mergeCell ref="R10:T10"/>
    <mergeCell ref="D13:AD13"/>
    <mergeCell ref="U8:AD8"/>
    <mergeCell ref="C17:K17"/>
    <mergeCell ref="L17:S17"/>
  </mergeCells>
  <phoneticPr fontId="18"/>
  <conditionalFormatting sqref="C28 I28 N28">
    <cfRule type="expression" dxfId="46" priority="22">
      <formula>#REF!="職員証再発行（更新）申請書 （非常勤職員）"</formula>
    </cfRule>
    <cfRule type="expression" dxfId="45" priority="23">
      <formula>#REF!="職員証再発行（更新）申請書（常勤職員）"</formula>
    </cfRule>
  </conditionalFormatting>
  <conditionalFormatting sqref="C39:G39">
    <cfRule type="expression" dxfId="44" priority="4">
      <formula>$K$33=""</formula>
    </cfRule>
  </conditionalFormatting>
  <conditionalFormatting sqref="C19:L19 C50:R50">
    <cfRule type="expression" dxfId="43" priority="21">
      <formula>#REF!="職員証再発行（更新）申請書（常勤職員）"</formula>
    </cfRule>
  </conditionalFormatting>
  <conditionalFormatting sqref="C49:P49">
    <cfRule type="expression" dxfId="42" priority="27">
      <formula>#REF!="職員証発行申請書（常勤職員）"</formula>
    </cfRule>
    <cfRule type="expression" dxfId="41" priority="58">
      <formula>#REF!="職員証発行申請書（非常勤職員）"</formula>
    </cfRule>
  </conditionalFormatting>
  <conditionalFormatting sqref="C37:AD38">
    <cfRule type="expression" dxfId="40" priority="64">
      <formula>$L$33&lt;&gt;""</formula>
    </cfRule>
    <cfRule type="expression" dxfId="39" priority="65">
      <formula>$L$33=""</formula>
    </cfRule>
  </conditionalFormatting>
  <conditionalFormatting sqref="C50:AD50">
    <cfRule type="expression" dxfId="38" priority="54">
      <formula>#REF!="職員証発行申請書（常勤職員）"</formula>
    </cfRule>
    <cfRule type="expression" dxfId="37" priority="55">
      <formula>#REF!="職員証発行申請書（非常勤職員）"</formula>
    </cfRule>
  </conditionalFormatting>
  <conditionalFormatting sqref="G49:K49 I50">
    <cfRule type="containsBlanks" dxfId="36" priority="62">
      <formula>LEN(TRIM(G49))=0</formula>
    </cfRule>
  </conditionalFormatting>
  <conditionalFormatting sqref="H47">
    <cfRule type="containsBlanks" dxfId="35" priority="38">
      <formula>LEN(TRIM(H47))=0</formula>
    </cfRule>
  </conditionalFormatting>
  <conditionalFormatting sqref="J39">
    <cfRule type="expression" dxfId="34" priority="3">
      <formula>$K$33=""</formula>
    </cfRule>
  </conditionalFormatting>
  <conditionalFormatting sqref="L17:S18">
    <cfRule type="containsBlanks" dxfId="33" priority="1">
      <formula>LEN(TRIM(L17))=0</formula>
    </cfRule>
  </conditionalFormatting>
  <conditionalFormatting sqref="M39">
    <cfRule type="expression" dxfId="32" priority="6">
      <formula>$K$33=""</formula>
    </cfRule>
  </conditionalFormatting>
  <conditionalFormatting sqref="M39:R39">
    <cfRule type="cellIs" dxfId="31" priority="2" operator="equal">
      <formula>"文字数オーバーです"</formula>
    </cfRule>
  </conditionalFormatting>
  <conditionalFormatting sqref="N28 L19 N29:U31 X29:AD31 AA28:AD28 Y18:AD18 L20:AD21 L22:L23 O24 AA24 L25">
    <cfRule type="containsBlanks" dxfId="30" priority="63">
      <formula>LEN(TRIM(L18))=0</formula>
    </cfRule>
  </conditionalFormatting>
  <conditionalFormatting sqref="N26:U27">
    <cfRule type="containsBlanks" dxfId="29" priority="18">
      <formula>LEN(TRIM(N26))=0</formula>
    </cfRule>
  </conditionalFormatting>
  <conditionalFormatting sqref="N31:U31">
    <cfRule type="expression" dxfId="28" priority="20">
      <formula>$AS$31&gt;18</formula>
    </cfRule>
  </conditionalFormatting>
  <conditionalFormatting sqref="Q49:AD49">
    <cfRule type="expression" dxfId="27" priority="28">
      <formula>#REF!="アクセスカード発行申請書"</formula>
    </cfRule>
    <cfRule type="expression" dxfId="26" priority="29">
      <formula>$Q$49&lt;&gt;""</formula>
    </cfRule>
    <cfRule type="expression" dxfId="25" priority="30">
      <formula>$L$49&lt;&gt;""</formula>
    </cfRule>
  </conditionalFormatting>
  <conditionalFormatting sqref="S39:T39">
    <cfRule type="expression" dxfId="24" priority="5">
      <formula>$K$33=""</formula>
    </cfRule>
  </conditionalFormatting>
  <conditionalFormatting sqref="U6:AD7 U8 U10:AD11">
    <cfRule type="containsBlanks" dxfId="23" priority="10">
      <formula>LEN(TRIM(U6))=0</formula>
    </cfRule>
  </conditionalFormatting>
  <conditionalFormatting sqref="V5">
    <cfRule type="containsBlanks" dxfId="22" priority="11">
      <formula>LEN(TRIM(V5))=0</formula>
    </cfRule>
  </conditionalFormatting>
  <conditionalFormatting sqref="X31:AD31">
    <cfRule type="expression" dxfId="21" priority="19">
      <formula>$AS$31&gt;18</formula>
    </cfRule>
  </conditionalFormatting>
  <conditionalFormatting sqref="X47:AD47">
    <cfRule type="containsBlanks" dxfId="20" priority="13">
      <formula>LEN(TRIM(X47))=0</formula>
    </cfRule>
    <cfRule type="expression" dxfId="19" priority="31">
      <formula>$X$47&lt;&gt;""</formula>
    </cfRule>
    <cfRule type="expression" dxfId="18" priority="33">
      <formula>IF($H$47&lt;&gt;"",IF($H$47="新規(以前の発行無し)",FALSE,IF($H$47="前回と同じ番号(更新発行)",FALSE,TRUE)),TRUE)</formula>
    </cfRule>
  </conditionalFormatting>
  <conditionalFormatting sqref="Z33 L35 S35 Z35">
    <cfRule type="expression" dxfId="17" priority="60">
      <formula>$L$33&lt;&gt;""</formula>
    </cfRule>
  </conditionalFormatting>
  <conditionalFormatting sqref="Z33:AD33 L35:AD35">
    <cfRule type="notContainsBlanks" dxfId="16" priority="45">
      <formula>LEN(TRIM(L33))&gt;0</formula>
    </cfRule>
  </conditionalFormatting>
  <conditionalFormatting sqref="AA28:AD28">
    <cfRule type="containsText" dxfId="15" priority="16" operator="containsText" text="ﾌﾟﾙﾀﾞｳﾝ選択">
      <formula>NOT(ISERROR(SEARCH("ﾌﾟﾙﾀﾞｳﾝ選択",AA28)))</formula>
    </cfRule>
  </conditionalFormatting>
  <dataValidations xWindow="619" yWindow="471" count="18">
    <dataValidation type="list" allowBlank="1" showInputMessage="1" sqref="AA28:AD28" xr:uid="{00000000-0002-0000-0000-000000000000}">
      <formula1>"性別ﾌﾟﾙﾀﾞｳﾝ選択,男,女, ,"</formula1>
    </dataValidation>
    <dataValidation type="list" allowBlank="1" showInputMessage="1" sqref="Y18:AD18" xr:uid="{00000000-0002-0000-0000-000001000000}">
      <formula1>"大岡山,横浜,(田町)※"</formula1>
    </dataValidation>
    <dataValidation type="list" allowBlank="1" showInputMessage="1" showErrorMessage="1" sqref="G49:K49" xr:uid="{00000000-0002-0000-0000-000002000000}">
      <formula1>"紛失,破損,職員証有効期限延長等,改姓,その他"</formula1>
    </dataValidation>
    <dataValidation type="list" allowBlank="1" showInputMessage="1" showErrorMessage="1" sqref="H47:M47" xr:uid="{00000000-0002-0000-0000-000004000000}">
      <formula1>"新規（以前の発行無し）,前回と同じ番号（更新・再発行）,学生証,職員証,アクセスカード"</formula1>
    </dataValidation>
    <dataValidation allowBlank="1" showInputMessage="1" showErrorMessage="1" prompt="yyyy/mm/dd" sqref="V5" xr:uid="{20093886-0DDA-432C-95CA-1D58FC15FE5B}"/>
    <dataValidation allowBlank="1" showInputMessage="1" showErrorMessage="1" promptTitle="ご本務について記載ください" prompt="例）○○会社　エンジニア" sqref="L19:AD19" xr:uid="{81796288-A683-491E-9556-F17CE4D57A15}"/>
    <dataValidation allowBlank="1" showInputMessage="1" showErrorMessage="1" promptTitle="例）○○学院△△系" prompt="_x000a_" sqref="L21:AD21" xr:uid="{500675B1-F620-426E-B185-EA063C862F31}"/>
    <dataValidation allowBlank="1" showInputMessage="1" showErrorMessage="1" promptTitle="例）科学" prompt="_x000a_" sqref="N29:U29" xr:uid="{8CC15858-C32E-4FD4-AB6E-4843F0DB7736}"/>
    <dataValidation allowBlank="1" showInputMessage="1" showErrorMessage="1" promptTitle="例）太郎" prompt="_x000a_" sqref="X29:AD29" xr:uid="{4DBF7BAC-0D41-43BA-AE55-E4368E25FE39}"/>
    <dataValidation allowBlank="1" showInputMessage="1" showErrorMessage="1" promptTitle="例）カガク" prompt="　" sqref="N30:U30" xr:uid="{0C65AC01-6FA3-4FA2-9EB1-E0D099B25B0E}"/>
    <dataValidation allowBlank="1" showInputMessage="1" showErrorMessage="1" promptTitle="例）タロウ" prompt="_x000a_" sqref="X30:AD30" xr:uid="{B228DA27-8401-4F6C-8F4A-8F3447C00C21}"/>
    <dataValidation allowBlank="1" showInputMessage="1" showErrorMessage="1" promptTitle="例）KAGAKU" prompt="_x000a_" sqref="N31:U31" xr:uid="{A1FE43E6-0D5B-478A-88FA-C0CB8357EA9B}"/>
    <dataValidation allowBlank="1" showInputMessage="1" showErrorMessage="1" promptTitle="例）TARO" prompt="_x000a_" sqref="X31:AD31" xr:uid="{E3DC1B3A-292D-4CF9-A35D-7F6EE9D06B04}"/>
    <dataValidation allowBlank="1" showInputMessage="1" showErrorMessage="1" promptTitle="申請時点で連絡可能なアドレスをご入力ください" prompt="　" sqref="O24:X24" xr:uid="{08B80CF0-6664-4779-B857-21F8DBDF085E}"/>
    <dataValidation allowBlank="1" showInputMessage="1" showErrorMessage="1" promptTitle="理工学系情報システムを利用する必要性を記載して下さい" prompt="_x000a_" sqref="L25:AD25" xr:uid="{B9514E29-8E99-4221-8E7E-4B504DD544E1}"/>
    <dataValidation type="list" allowBlank="1" showInputMessage="1" showErrorMessage="1" promptTitle="注1）期間が空いて再度アクセスカードを発行申請をする場合は新規" prompt="注2）学生証、職員証の交付を受けたことがあるが、アクセスカードの発行が初めての場合は新規" sqref="L17:S17" xr:uid="{1BBC8F6D-B978-4A4D-8F51-6AF10313BA8A}">
      <formula1>"新規,更新（従事期間延長等）,再発行（紛失）,再発行（破損）"</formula1>
    </dataValidation>
    <dataValidation allowBlank="1" showInputMessage="1" showErrorMessage="1" promptTitle="例）〇〇学院△△研究室" prompt="_x000a_" sqref="L23:AD23" xr:uid="{A080FA63-7C23-4DBB-ADD6-D55507DB7F4C}"/>
    <dataValidation allowBlank="1" showInputMessage="1" showErrorMessage="1" promptTitle="yyyy/mm/dd" prompt="_x000a_" sqref="N28:Z28 N26:U27" xr:uid="{3446432D-D102-4788-8A1D-12705048B23F}"/>
  </dataValidations>
  <pageMargins left="0.70866141732283472" right="0.70866141732283472" top="0.74803149606299213" bottom="0.74803149606299213" header="0.31496062992125984" footer="0.31496062992125984"/>
  <pageSetup paperSize="9" scale="77" fitToWidth="0" orientation="portrait" r:id="rId1"/>
  <rowBreaks count="1" manualBreakCount="1">
    <brk id="51" max="29" man="1"/>
  </rowBreaks>
  <colBreaks count="1" manualBreakCount="1">
    <brk id="49" max="1048575" man="1"/>
  </colBreaks>
  <drawing r:id="rId2"/>
  <legacyDrawing r:id="rId3"/>
  <extLst>
    <ext xmlns:x14="http://schemas.microsoft.com/office/spreadsheetml/2009/9/main" uri="{CCE6A557-97BC-4b89-ADB6-D9C93CAAB3DF}">
      <x14:dataValidations xmlns:xm="http://schemas.microsoft.com/office/excel/2006/main" xWindow="619" yWindow="471" count="1">
        <x14:dataValidation type="list" allowBlank="1" showInputMessage="1" showErrorMessage="1" xr:uid="{6DAC8EEC-2A32-4BD3-8E22-93EEA06C6D79}">
          <x14:formula1>
            <xm:f>事務使用!$A$14:$A$28</xm:f>
          </x14:formula1>
          <xm:sqref>L22:AD22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28"/>
  <sheetViews>
    <sheetView zoomScale="115" zoomScaleNormal="115" workbookViewId="0">
      <selection activeCell="C11" sqref="C11"/>
    </sheetView>
  </sheetViews>
  <sheetFormatPr defaultColWidth="12" defaultRowHeight="15" customHeight="1"/>
  <cols>
    <col min="1" max="2" width="12" style="3"/>
    <col min="3" max="3" width="10.75" style="3" bestFit="1" customWidth="1"/>
    <col min="4" max="4" width="5.125" style="4" customWidth="1"/>
    <col min="5" max="6" width="8.5" style="7" customWidth="1"/>
    <col min="7" max="8" width="10.75" style="3" customWidth="1"/>
    <col min="9" max="9" width="16.5" style="4" customWidth="1"/>
    <col min="10" max="10" width="16.625" style="4" customWidth="1"/>
    <col min="11" max="11" width="15.625" style="3" customWidth="1"/>
    <col min="12" max="12" width="11.125" style="5" customWidth="1"/>
    <col min="13" max="13" width="11.625" style="5" customWidth="1"/>
    <col min="14" max="14" width="6.625" style="6" customWidth="1"/>
    <col min="15" max="15" width="6.625" style="5" customWidth="1"/>
    <col min="16" max="16" width="11.625" style="7" customWidth="1"/>
    <col min="17" max="17" width="21.75" style="7" customWidth="1"/>
    <col min="18" max="18" width="10.625" style="5" customWidth="1"/>
    <col min="19" max="19" width="16" style="4" customWidth="1"/>
    <col min="20" max="20" width="21.25" style="4" customWidth="1"/>
    <col min="21" max="21" width="9.625" style="5" customWidth="1"/>
    <col min="22" max="22" width="8.25" style="8" customWidth="1"/>
    <col min="23" max="23" width="18.75" style="8" customWidth="1"/>
    <col min="24" max="24" width="5.5" style="8" customWidth="1"/>
    <col min="25" max="25" width="7.25" style="8" customWidth="1"/>
    <col min="26" max="26" width="29.875" style="1" customWidth="1"/>
    <col min="27" max="27" width="13" style="3" bestFit="1" customWidth="1"/>
    <col min="28" max="262" width="12" style="3"/>
    <col min="263" max="263" width="10.75" style="3" bestFit="1" customWidth="1"/>
    <col min="264" max="264" width="5.125" style="3" customWidth="1"/>
    <col min="265" max="265" width="16.5" style="3" customWidth="1"/>
    <col min="266" max="266" width="15.5" style="3" bestFit="1" customWidth="1"/>
    <col min="267" max="267" width="15.625" style="3" customWidth="1"/>
    <col min="268" max="268" width="11.125" style="3" customWidth="1"/>
    <col min="269" max="269" width="11.625" style="3" customWidth="1"/>
    <col min="270" max="270" width="12.75" style="3" customWidth="1"/>
    <col min="271" max="271" width="3" style="3" customWidth="1"/>
    <col min="272" max="272" width="4.625" style="3" customWidth="1"/>
    <col min="273" max="273" width="8.5" style="3" customWidth="1"/>
    <col min="274" max="275" width="10.75" style="3" customWidth="1"/>
    <col min="276" max="276" width="10.625" style="3" customWidth="1"/>
    <col min="277" max="277" width="16" style="3" customWidth="1"/>
    <col min="278" max="278" width="33" style="3" bestFit="1" customWidth="1"/>
    <col min="279" max="279" width="9.625" style="3" customWidth="1"/>
    <col min="280" max="280" width="18.75" style="3" customWidth="1"/>
    <col min="281" max="281" width="27.625" style="3" customWidth="1"/>
    <col min="282" max="282" width="4.875" style="3" customWidth="1"/>
    <col min="283" max="283" width="13" style="3" bestFit="1" customWidth="1"/>
    <col min="284" max="518" width="12" style="3"/>
    <col min="519" max="519" width="10.75" style="3" bestFit="1" customWidth="1"/>
    <col min="520" max="520" width="5.125" style="3" customWidth="1"/>
    <col min="521" max="521" width="16.5" style="3" customWidth="1"/>
    <col min="522" max="522" width="15.5" style="3" bestFit="1" customWidth="1"/>
    <col min="523" max="523" width="15.625" style="3" customWidth="1"/>
    <col min="524" max="524" width="11.125" style="3" customWidth="1"/>
    <col min="525" max="525" width="11.625" style="3" customWidth="1"/>
    <col min="526" max="526" width="12.75" style="3" customWidth="1"/>
    <col min="527" max="527" width="3" style="3" customWidth="1"/>
    <col min="528" max="528" width="4.625" style="3" customWidth="1"/>
    <col min="529" max="529" width="8.5" style="3" customWidth="1"/>
    <col min="530" max="531" width="10.75" style="3" customWidth="1"/>
    <col min="532" max="532" width="10.625" style="3" customWidth="1"/>
    <col min="533" max="533" width="16" style="3" customWidth="1"/>
    <col min="534" max="534" width="33" style="3" bestFit="1" customWidth="1"/>
    <col min="535" max="535" width="9.625" style="3" customWidth="1"/>
    <col min="536" max="536" width="18.75" style="3" customWidth="1"/>
    <col min="537" max="537" width="27.625" style="3" customWidth="1"/>
    <col min="538" max="538" width="4.875" style="3" customWidth="1"/>
    <col min="539" max="539" width="13" style="3" bestFit="1" customWidth="1"/>
    <col min="540" max="774" width="12" style="3"/>
    <col min="775" max="775" width="10.75" style="3" bestFit="1" customWidth="1"/>
    <col min="776" max="776" width="5.125" style="3" customWidth="1"/>
    <col min="777" max="777" width="16.5" style="3" customWidth="1"/>
    <col min="778" max="778" width="15.5" style="3" bestFit="1" customWidth="1"/>
    <col min="779" max="779" width="15.625" style="3" customWidth="1"/>
    <col min="780" max="780" width="11.125" style="3" customWidth="1"/>
    <col min="781" max="781" width="11.625" style="3" customWidth="1"/>
    <col min="782" max="782" width="12.75" style="3" customWidth="1"/>
    <col min="783" max="783" width="3" style="3" customWidth="1"/>
    <col min="784" max="784" width="4.625" style="3" customWidth="1"/>
    <col min="785" max="785" width="8.5" style="3" customWidth="1"/>
    <col min="786" max="787" width="10.75" style="3" customWidth="1"/>
    <col min="788" max="788" width="10.625" style="3" customWidth="1"/>
    <col min="789" max="789" width="16" style="3" customWidth="1"/>
    <col min="790" max="790" width="33" style="3" bestFit="1" customWidth="1"/>
    <col min="791" max="791" width="9.625" style="3" customWidth="1"/>
    <col min="792" max="792" width="18.75" style="3" customWidth="1"/>
    <col min="793" max="793" width="27.625" style="3" customWidth="1"/>
    <col min="794" max="794" width="4.875" style="3" customWidth="1"/>
    <col min="795" max="795" width="13" style="3" bestFit="1" customWidth="1"/>
    <col min="796" max="1030" width="12" style="3"/>
    <col min="1031" max="1031" width="10.75" style="3" bestFit="1" customWidth="1"/>
    <col min="1032" max="1032" width="5.125" style="3" customWidth="1"/>
    <col min="1033" max="1033" width="16.5" style="3" customWidth="1"/>
    <col min="1034" max="1034" width="15.5" style="3" bestFit="1" customWidth="1"/>
    <col min="1035" max="1035" width="15.625" style="3" customWidth="1"/>
    <col min="1036" max="1036" width="11.125" style="3" customWidth="1"/>
    <col min="1037" max="1037" width="11.625" style="3" customWidth="1"/>
    <col min="1038" max="1038" width="12.75" style="3" customWidth="1"/>
    <col min="1039" max="1039" width="3" style="3" customWidth="1"/>
    <col min="1040" max="1040" width="4.625" style="3" customWidth="1"/>
    <col min="1041" max="1041" width="8.5" style="3" customWidth="1"/>
    <col min="1042" max="1043" width="10.75" style="3" customWidth="1"/>
    <col min="1044" max="1044" width="10.625" style="3" customWidth="1"/>
    <col min="1045" max="1045" width="16" style="3" customWidth="1"/>
    <col min="1046" max="1046" width="33" style="3" bestFit="1" customWidth="1"/>
    <col min="1047" max="1047" width="9.625" style="3" customWidth="1"/>
    <col min="1048" max="1048" width="18.75" style="3" customWidth="1"/>
    <col min="1049" max="1049" width="27.625" style="3" customWidth="1"/>
    <col min="1050" max="1050" width="4.875" style="3" customWidth="1"/>
    <col min="1051" max="1051" width="13" style="3" bestFit="1" customWidth="1"/>
    <col min="1052" max="1286" width="12" style="3"/>
    <col min="1287" max="1287" width="10.75" style="3" bestFit="1" customWidth="1"/>
    <col min="1288" max="1288" width="5.125" style="3" customWidth="1"/>
    <col min="1289" max="1289" width="16.5" style="3" customWidth="1"/>
    <col min="1290" max="1290" width="15.5" style="3" bestFit="1" customWidth="1"/>
    <col min="1291" max="1291" width="15.625" style="3" customWidth="1"/>
    <col min="1292" max="1292" width="11.125" style="3" customWidth="1"/>
    <col min="1293" max="1293" width="11.625" style="3" customWidth="1"/>
    <col min="1294" max="1294" width="12.75" style="3" customWidth="1"/>
    <col min="1295" max="1295" width="3" style="3" customWidth="1"/>
    <col min="1296" max="1296" width="4.625" style="3" customWidth="1"/>
    <col min="1297" max="1297" width="8.5" style="3" customWidth="1"/>
    <col min="1298" max="1299" width="10.75" style="3" customWidth="1"/>
    <col min="1300" max="1300" width="10.625" style="3" customWidth="1"/>
    <col min="1301" max="1301" width="16" style="3" customWidth="1"/>
    <col min="1302" max="1302" width="33" style="3" bestFit="1" customWidth="1"/>
    <col min="1303" max="1303" width="9.625" style="3" customWidth="1"/>
    <col min="1304" max="1304" width="18.75" style="3" customWidth="1"/>
    <col min="1305" max="1305" width="27.625" style="3" customWidth="1"/>
    <col min="1306" max="1306" width="4.875" style="3" customWidth="1"/>
    <col min="1307" max="1307" width="13" style="3" bestFit="1" customWidth="1"/>
    <col min="1308" max="1542" width="12" style="3"/>
    <col min="1543" max="1543" width="10.75" style="3" bestFit="1" customWidth="1"/>
    <col min="1544" max="1544" width="5.125" style="3" customWidth="1"/>
    <col min="1545" max="1545" width="16.5" style="3" customWidth="1"/>
    <col min="1546" max="1546" width="15.5" style="3" bestFit="1" customWidth="1"/>
    <col min="1547" max="1547" width="15.625" style="3" customWidth="1"/>
    <col min="1548" max="1548" width="11.125" style="3" customWidth="1"/>
    <col min="1549" max="1549" width="11.625" style="3" customWidth="1"/>
    <col min="1550" max="1550" width="12.75" style="3" customWidth="1"/>
    <col min="1551" max="1551" width="3" style="3" customWidth="1"/>
    <col min="1552" max="1552" width="4.625" style="3" customWidth="1"/>
    <col min="1553" max="1553" width="8.5" style="3" customWidth="1"/>
    <col min="1554" max="1555" width="10.75" style="3" customWidth="1"/>
    <col min="1556" max="1556" width="10.625" style="3" customWidth="1"/>
    <col min="1557" max="1557" width="16" style="3" customWidth="1"/>
    <col min="1558" max="1558" width="33" style="3" bestFit="1" customWidth="1"/>
    <col min="1559" max="1559" width="9.625" style="3" customWidth="1"/>
    <col min="1560" max="1560" width="18.75" style="3" customWidth="1"/>
    <col min="1561" max="1561" width="27.625" style="3" customWidth="1"/>
    <col min="1562" max="1562" width="4.875" style="3" customWidth="1"/>
    <col min="1563" max="1563" width="13" style="3" bestFit="1" customWidth="1"/>
    <col min="1564" max="1798" width="12" style="3"/>
    <col min="1799" max="1799" width="10.75" style="3" bestFit="1" customWidth="1"/>
    <col min="1800" max="1800" width="5.125" style="3" customWidth="1"/>
    <col min="1801" max="1801" width="16.5" style="3" customWidth="1"/>
    <col min="1802" max="1802" width="15.5" style="3" bestFit="1" customWidth="1"/>
    <col min="1803" max="1803" width="15.625" style="3" customWidth="1"/>
    <col min="1804" max="1804" width="11.125" style="3" customWidth="1"/>
    <col min="1805" max="1805" width="11.625" style="3" customWidth="1"/>
    <col min="1806" max="1806" width="12.75" style="3" customWidth="1"/>
    <col min="1807" max="1807" width="3" style="3" customWidth="1"/>
    <col min="1808" max="1808" width="4.625" style="3" customWidth="1"/>
    <col min="1809" max="1809" width="8.5" style="3" customWidth="1"/>
    <col min="1810" max="1811" width="10.75" style="3" customWidth="1"/>
    <col min="1812" max="1812" width="10.625" style="3" customWidth="1"/>
    <col min="1813" max="1813" width="16" style="3" customWidth="1"/>
    <col min="1814" max="1814" width="33" style="3" bestFit="1" customWidth="1"/>
    <col min="1815" max="1815" width="9.625" style="3" customWidth="1"/>
    <col min="1816" max="1816" width="18.75" style="3" customWidth="1"/>
    <col min="1817" max="1817" width="27.625" style="3" customWidth="1"/>
    <col min="1818" max="1818" width="4.875" style="3" customWidth="1"/>
    <col min="1819" max="1819" width="13" style="3" bestFit="1" customWidth="1"/>
    <col min="1820" max="2054" width="12" style="3"/>
    <col min="2055" max="2055" width="10.75" style="3" bestFit="1" customWidth="1"/>
    <col min="2056" max="2056" width="5.125" style="3" customWidth="1"/>
    <col min="2057" max="2057" width="16.5" style="3" customWidth="1"/>
    <col min="2058" max="2058" width="15.5" style="3" bestFit="1" customWidth="1"/>
    <col min="2059" max="2059" width="15.625" style="3" customWidth="1"/>
    <col min="2060" max="2060" width="11.125" style="3" customWidth="1"/>
    <col min="2061" max="2061" width="11.625" style="3" customWidth="1"/>
    <col min="2062" max="2062" width="12.75" style="3" customWidth="1"/>
    <col min="2063" max="2063" width="3" style="3" customWidth="1"/>
    <col min="2064" max="2064" width="4.625" style="3" customWidth="1"/>
    <col min="2065" max="2065" width="8.5" style="3" customWidth="1"/>
    <col min="2066" max="2067" width="10.75" style="3" customWidth="1"/>
    <col min="2068" max="2068" width="10.625" style="3" customWidth="1"/>
    <col min="2069" max="2069" width="16" style="3" customWidth="1"/>
    <col min="2070" max="2070" width="33" style="3" bestFit="1" customWidth="1"/>
    <col min="2071" max="2071" width="9.625" style="3" customWidth="1"/>
    <col min="2072" max="2072" width="18.75" style="3" customWidth="1"/>
    <col min="2073" max="2073" width="27.625" style="3" customWidth="1"/>
    <col min="2074" max="2074" width="4.875" style="3" customWidth="1"/>
    <col min="2075" max="2075" width="13" style="3" bestFit="1" customWidth="1"/>
    <col min="2076" max="2310" width="12" style="3"/>
    <col min="2311" max="2311" width="10.75" style="3" bestFit="1" customWidth="1"/>
    <col min="2312" max="2312" width="5.125" style="3" customWidth="1"/>
    <col min="2313" max="2313" width="16.5" style="3" customWidth="1"/>
    <col min="2314" max="2314" width="15.5" style="3" bestFit="1" customWidth="1"/>
    <col min="2315" max="2315" width="15.625" style="3" customWidth="1"/>
    <col min="2316" max="2316" width="11.125" style="3" customWidth="1"/>
    <col min="2317" max="2317" width="11.625" style="3" customWidth="1"/>
    <col min="2318" max="2318" width="12.75" style="3" customWidth="1"/>
    <col min="2319" max="2319" width="3" style="3" customWidth="1"/>
    <col min="2320" max="2320" width="4.625" style="3" customWidth="1"/>
    <col min="2321" max="2321" width="8.5" style="3" customWidth="1"/>
    <col min="2322" max="2323" width="10.75" style="3" customWidth="1"/>
    <col min="2324" max="2324" width="10.625" style="3" customWidth="1"/>
    <col min="2325" max="2325" width="16" style="3" customWidth="1"/>
    <col min="2326" max="2326" width="33" style="3" bestFit="1" customWidth="1"/>
    <col min="2327" max="2327" width="9.625" style="3" customWidth="1"/>
    <col min="2328" max="2328" width="18.75" style="3" customWidth="1"/>
    <col min="2329" max="2329" width="27.625" style="3" customWidth="1"/>
    <col min="2330" max="2330" width="4.875" style="3" customWidth="1"/>
    <col min="2331" max="2331" width="13" style="3" bestFit="1" customWidth="1"/>
    <col min="2332" max="2566" width="12" style="3"/>
    <col min="2567" max="2567" width="10.75" style="3" bestFit="1" customWidth="1"/>
    <col min="2568" max="2568" width="5.125" style="3" customWidth="1"/>
    <col min="2569" max="2569" width="16.5" style="3" customWidth="1"/>
    <col min="2570" max="2570" width="15.5" style="3" bestFit="1" customWidth="1"/>
    <col min="2571" max="2571" width="15.625" style="3" customWidth="1"/>
    <col min="2572" max="2572" width="11.125" style="3" customWidth="1"/>
    <col min="2573" max="2573" width="11.625" style="3" customWidth="1"/>
    <col min="2574" max="2574" width="12.75" style="3" customWidth="1"/>
    <col min="2575" max="2575" width="3" style="3" customWidth="1"/>
    <col min="2576" max="2576" width="4.625" style="3" customWidth="1"/>
    <col min="2577" max="2577" width="8.5" style="3" customWidth="1"/>
    <col min="2578" max="2579" width="10.75" style="3" customWidth="1"/>
    <col min="2580" max="2580" width="10.625" style="3" customWidth="1"/>
    <col min="2581" max="2581" width="16" style="3" customWidth="1"/>
    <col min="2582" max="2582" width="33" style="3" bestFit="1" customWidth="1"/>
    <col min="2583" max="2583" width="9.625" style="3" customWidth="1"/>
    <col min="2584" max="2584" width="18.75" style="3" customWidth="1"/>
    <col min="2585" max="2585" width="27.625" style="3" customWidth="1"/>
    <col min="2586" max="2586" width="4.875" style="3" customWidth="1"/>
    <col min="2587" max="2587" width="13" style="3" bestFit="1" customWidth="1"/>
    <col min="2588" max="2822" width="12" style="3"/>
    <col min="2823" max="2823" width="10.75" style="3" bestFit="1" customWidth="1"/>
    <col min="2824" max="2824" width="5.125" style="3" customWidth="1"/>
    <col min="2825" max="2825" width="16.5" style="3" customWidth="1"/>
    <col min="2826" max="2826" width="15.5" style="3" bestFit="1" customWidth="1"/>
    <col min="2827" max="2827" width="15.625" style="3" customWidth="1"/>
    <col min="2828" max="2828" width="11.125" style="3" customWidth="1"/>
    <col min="2829" max="2829" width="11.625" style="3" customWidth="1"/>
    <col min="2830" max="2830" width="12.75" style="3" customWidth="1"/>
    <col min="2831" max="2831" width="3" style="3" customWidth="1"/>
    <col min="2832" max="2832" width="4.625" style="3" customWidth="1"/>
    <col min="2833" max="2833" width="8.5" style="3" customWidth="1"/>
    <col min="2834" max="2835" width="10.75" style="3" customWidth="1"/>
    <col min="2836" max="2836" width="10.625" style="3" customWidth="1"/>
    <col min="2837" max="2837" width="16" style="3" customWidth="1"/>
    <col min="2838" max="2838" width="33" style="3" bestFit="1" customWidth="1"/>
    <col min="2839" max="2839" width="9.625" style="3" customWidth="1"/>
    <col min="2840" max="2840" width="18.75" style="3" customWidth="1"/>
    <col min="2841" max="2841" width="27.625" style="3" customWidth="1"/>
    <col min="2842" max="2842" width="4.875" style="3" customWidth="1"/>
    <col min="2843" max="2843" width="13" style="3" bestFit="1" customWidth="1"/>
    <col min="2844" max="3078" width="12" style="3"/>
    <col min="3079" max="3079" width="10.75" style="3" bestFit="1" customWidth="1"/>
    <col min="3080" max="3080" width="5.125" style="3" customWidth="1"/>
    <col min="3081" max="3081" width="16.5" style="3" customWidth="1"/>
    <col min="3082" max="3082" width="15.5" style="3" bestFit="1" customWidth="1"/>
    <col min="3083" max="3083" width="15.625" style="3" customWidth="1"/>
    <col min="3084" max="3084" width="11.125" style="3" customWidth="1"/>
    <col min="3085" max="3085" width="11.625" style="3" customWidth="1"/>
    <col min="3086" max="3086" width="12.75" style="3" customWidth="1"/>
    <col min="3087" max="3087" width="3" style="3" customWidth="1"/>
    <col min="3088" max="3088" width="4.625" style="3" customWidth="1"/>
    <col min="3089" max="3089" width="8.5" style="3" customWidth="1"/>
    <col min="3090" max="3091" width="10.75" style="3" customWidth="1"/>
    <col min="3092" max="3092" width="10.625" style="3" customWidth="1"/>
    <col min="3093" max="3093" width="16" style="3" customWidth="1"/>
    <col min="3094" max="3094" width="33" style="3" bestFit="1" customWidth="1"/>
    <col min="3095" max="3095" width="9.625" style="3" customWidth="1"/>
    <col min="3096" max="3096" width="18.75" style="3" customWidth="1"/>
    <col min="3097" max="3097" width="27.625" style="3" customWidth="1"/>
    <col min="3098" max="3098" width="4.875" style="3" customWidth="1"/>
    <col min="3099" max="3099" width="13" style="3" bestFit="1" customWidth="1"/>
    <col min="3100" max="3334" width="12" style="3"/>
    <col min="3335" max="3335" width="10.75" style="3" bestFit="1" customWidth="1"/>
    <col min="3336" max="3336" width="5.125" style="3" customWidth="1"/>
    <col min="3337" max="3337" width="16.5" style="3" customWidth="1"/>
    <col min="3338" max="3338" width="15.5" style="3" bestFit="1" customWidth="1"/>
    <col min="3339" max="3339" width="15.625" style="3" customWidth="1"/>
    <col min="3340" max="3340" width="11.125" style="3" customWidth="1"/>
    <col min="3341" max="3341" width="11.625" style="3" customWidth="1"/>
    <col min="3342" max="3342" width="12.75" style="3" customWidth="1"/>
    <col min="3343" max="3343" width="3" style="3" customWidth="1"/>
    <col min="3344" max="3344" width="4.625" style="3" customWidth="1"/>
    <col min="3345" max="3345" width="8.5" style="3" customWidth="1"/>
    <col min="3346" max="3347" width="10.75" style="3" customWidth="1"/>
    <col min="3348" max="3348" width="10.625" style="3" customWidth="1"/>
    <col min="3349" max="3349" width="16" style="3" customWidth="1"/>
    <col min="3350" max="3350" width="33" style="3" bestFit="1" customWidth="1"/>
    <col min="3351" max="3351" width="9.625" style="3" customWidth="1"/>
    <col min="3352" max="3352" width="18.75" style="3" customWidth="1"/>
    <col min="3353" max="3353" width="27.625" style="3" customWidth="1"/>
    <col min="3354" max="3354" width="4.875" style="3" customWidth="1"/>
    <col min="3355" max="3355" width="13" style="3" bestFit="1" customWidth="1"/>
    <col min="3356" max="3590" width="12" style="3"/>
    <col min="3591" max="3591" width="10.75" style="3" bestFit="1" customWidth="1"/>
    <col min="3592" max="3592" width="5.125" style="3" customWidth="1"/>
    <col min="3593" max="3593" width="16.5" style="3" customWidth="1"/>
    <col min="3594" max="3594" width="15.5" style="3" bestFit="1" customWidth="1"/>
    <col min="3595" max="3595" width="15.625" style="3" customWidth="1"/>
    <col min="3596" max="3596" width="11.125" style="3" customWidth="1"/>
    <col min="3597" max="3597" width="11.625" style="3" customWidth="1"/>
    <col min="3598" max="3598" width="12.75" style="3" customWidth="1"/>
    <col min="3599" max="3599" width="3" style="3" customWidth="1"/>
    <col min="3600" max="3600" width="4.625" style="3" customWidth="1"/>
    <col min="3601" max="3601" width="8.5" style="3" customWidth="1"/>
    <col min="3602" max="3603" width="10.75" style="3" customWidth="1"/>
    <col min="3604" max="3604" width="10.625" style="3" customWidth="1"/>
    <col min="3605" max="3605" width="16" style="3" customWidth="1"/>
    <col min="3606" max="3606" width="33" style="3" bestFit="1" customWidth="1"/>
    <col min="3607" max="3607" width="9.625" style="3" customWidth="1"/>
    <col min="3608" max="3608" width="18.75" style="3" customWidth="1"/>
    <col min="3609" max="3609" width="27.625" style="3" customWidth="1"/>
    <col min="3610" max="3610" width="4.875" style="3" customWidth="1"/>
    <col min="3611" max="3611" width="13" style="3" bestFit="1" customWidth="1"/>
    <col min="3612" max="3846" width="12" style="3"/>
    <col min="3847" max="3847" width="10.75" style="3" bestFit="1" customWidth="1"/>
    <col min="3848" max="3848" width="5.125" style="3" customWidth="1"/>
    <col min="3849" max="3849" width="16.5" style="3" customWidth="1"/>
    <col min="3850" max="3850" width="15.5" style="3" bestFit="1" customWidth="1"/>
    <col min="3851" max="3851" width="15.625" style="3" customWidth="1"/>
    <col min="3852" max="3852" width="11.125" style="3" customWidth="1"/>
    <col min="3853" max="3853" width="11.625" style="3" customWidth="1"/>
    <col min="3854" max="3854" width="12.75" style="3" customWidth="1"/>
    <col min="3855" max="3855" width="3" style="3" customWidth="1"/>
    <col min="3856" max="3856" width="4.625" style="3" customWidth="1"/>
    <col min="3857" max="3857" width="8.5" style="3" customWidth="1"/>
    <col min="3858" max="3859" width="10.75" style="3" customWidth="1"/>
    <col min="3860" max="3860" width="10.625" style="3" customWidth="1"/>
    <col min="3861" max="3861" width="16" style="3" customWidth="1"/>
    <col min="3862" max="3862" width="33" style="3" bestFit="1" customWidth="1"/>
    <col min="3863" max="3863" width="9.625" style="3" customWidth="1"/>
    <col min="3864" max="3864" width="18.75" style="3" customWidth="1"/>
    <col min="3865" max="3865" width="27.625" style="3" customWidth="1"/>
    <col min="3866" max="3866" width="4.875" style="3" customWidth="1"/>
    <col min="3867" max="3867" width="13" style="3" bestFit="1" customWidth="1"/>
    <col min="3868" max="4102" width="12" style="3"/>
    <col min="4103" max="4103" width="10.75" style="3" bestFit="1" customWidth="1"/>
    <col min="4104" max="4104" width="5.125" style="3" customWidth="1"/>
    <col min="4105" max="4105" width="16.5" style="3" customWidth="1"/>
    <col min="4106" max="4106" width="15.5" style="3" bestFit="1" customWidth="1"/>
    <col min="4107" max="4107" width="15.625" style="3" customWidth="1"/>
    <col min="4108" max="4108" width="11.125" style="3" customWidth="1"/>
    <col min="4109" max="4109" width="11.625" style="3" customWidth="1"/>
    <col min="4110" max="4110" width="12.75" style="3" customWidth="1"/>
    <col min="4111" max="4111" width="3" style="3" customWidth="1"/>
    <col min="4112" max="4112" width="4.625" style="3" customWidth="1"/>
    <col min="4113" max="4113" width="8.5" style="3" customWidth="1"/>
    <col min="4114" max="4115" width="10.75" style="3" customWidth="1"/>
    <col min="4116" max="4116" width="10.625" style="3" customWidth="1"/>
    <col min="4117" max="4117" width="16" style="3" customWidth="1"/>
    <col min="4118" max="4118" width="33" style="3" bestFit="1" customWidth="1"/>
    <col min="4119" max="4119" width="9.625" style="3" customWidth="1"/>
    <col min="4120" max="4120" width="18.75" style="3" customWidth="1"/>
    <col min="4121" max="4121" width="27.625" style="3" customWidth="1"/>
    <col min="4122" max="4122" width="4.875" style="3" customWidth="1"/>
    <col min="4123" max="4123" width="13" style="3" bestFit="1" customWidth="1"/>
    <col min="4124" max="4358" width="12" style="3"/>
    <col min="4359" max="4359" width="10.75" style="3" bestFit="1" customWidth="1"/>
    <col min="4360" max="4360" width="5.125" style="3" customWidth="1"/>
    <col min="4361" max="4361" width="16.5" style="3" customWidth="1"/>
    <col min="4362" max="4362" width="15.5" style="3" bestFit="1" customWidth="1"/>
    <col min="4363" max="4363" width="15.625" style="3" customWidth="1"/>
    <col min="4364" max="4364" width="11.125" style="3" customWidth="1"/>
    <col min="4365" max="4365" width="11.625" style="3" customWidth="1"/>
    <col min="4366" max="4366" width="12.75" style="3" customWidth="1"/>
    <col min="4367" max="4367" width="3" style="3" customWidth="1"/>
    <col min="4368" max="4368" width="4.625" style="3" customWidth="1"/>
    <col min="4369" max="4369" width="8.5" style="3" customWidth="1"/>
    <col min="4370" max="4371" width="10.75" style="3" customWidth="1"/>
    <col min="4372" max="4372" width="10.625" style="3" customWidth="1"/>
    <col min="4373" max="4373" width="16" style="3" customWidth="1"/>
    <col min="4374" max="4374" width="33" style="3" bestFit="1" customWidth="1"/>
    <col min="4375" max="4375" width="9.625" style="3" customWidth="1"/>
    <col min="4376" max="4376" width="18.75" style="3" customWidth="1"/>
    <col min="4377" max="4377" width="27.625" style="3" customWidth="1"/>
    <col min="4378" max="4378" width="4.875" style="3" customWidth="1"/>
    <col min="4379" max="4379" width="13" style="3" bestFit="1" customWidth="1"/>
    <col min="4380" max="4614" width="12" style="3"/>
    <col min="4615" max="4615" width="10.75" style="3" bestFit="1" customWidth="1"/>
    <col min="4616" max="4616" width="5.125" style="3" customWidth="1"/>
    <col min="4617" max="4617" width="16.5" style="3" customWidth="1"/>
    <col min="4618" max="4618" width="15.5" style="3" bestFit="1" customWidth="1"/>
    <col min="4619" max="4619" width="15.625" style="3" customWidth="1"/>
    <col min="4620" max="4620" width="11.125" style="3" customWidth="1"/>
    <col min="4621" max="4621" width="11.625" style="3" customWidth="1"/>
    <col min="4622" max="4622" width="12.75" style="3" customWidth="1"/>
    <col min="4623" max="4623" width="3" style="3" customWidth="1"/>
    <col min="4624" max="4624" width="4.625" style="3" customWidth="1"/>
    <col min="4625" max="4625" width="8.5" style="3" customWidth="1"/>
    <col min="4626" max="4627" width="10.75" style="3" customWidth="1"/>
    <col min="4628" max="4628" width="10.625" style="3" customWidth="1"/>
    <col min="4629" max="4629" width="16" style="3" customWidth="1"/>
    <col min="4630" max="4630" width="33" style="3" bestFit="1" customWidth="1"/>
    <col min="4631" max="4631" width="9.625" style="3" customWidth="1"/>
    <col min="4632" max="4632" width="18.75" style="3" customWidth="1"/>
    <col min="4633" max="4633" width="27.625" style="3" customWidth="1"/>
    <col min="4634" max="4634" width="4.875" style="3" customWidth="1"/>
    <col min="4635" max="4635" width="13" style="3" bestFit="1" customWidth="1"/>
    <col min="4636" max="4870" width="12" style="3"/>
    <col min="4871" max="4871" width="10.75" style="3" bestFit="1" customWidth="1"/>
    <col min="4872" max="4872" width="5.125" style="3" customWidth="1"/>
    <col min="4873" max="4873" width="16.5" style="3" customWidth="1"/>
    <col min="4874" max="4874" width="15.5" style="3" bestFit="1" customWidth="1"/>
    <col min="4875" max="4875" width="15.625" style="3" customWidth="1"/>
    <col min="4876" max="4876" width="11.125" style="3" customWidth="1"/>
    <col min="4877" max="4877" width="11.625" style="3" customWidth="1"/>
    <col min="4878" max="4878" width="12.75" style="3" customWidth="1"/>
    <col min="4879" max="4879" width="3" style="3" customWidth="1"/>
    <col min="4880" max="4880" width="4.625" style="3" customWidth="1"/>
    <col min="4881" max="4881" width="8.5" style="3" customWidth="1"/>
    <col min="4882" max="4883" width="10.75" style="3" customWidth="1"/>
    <col min="4884" max="4884" width="10.625" style="3" customWidth="1"/>
    <col min="4885" max="4885" width="16" style="3" customWidth="1"/>
    <col min="4886" max="4886" width="33" style="3" bestFit="1" customWidth="1"/>
    <col min="4887" max="4887" width="9.625" style="3" customWidth="1"/>
    <col min="4888" max="4888" width="18.75" style="3" customWidth="1"/>
    <col min="4889" max="4889" width="27.625" style="3" customWidth="1"/>
    <col min="4890" max="4890" width="4.875" style="3" customWidth="1"/>
    <col min="4891" max="4891" width="13" style="3" bestFit="1" customWidth="1"/>
    <col min="4892" max="5126" width="12" style="3"/>
    <col min="5127" max="5127" width="10.75" style="3" bestFit="1" customWidth="1"/>
    <col min="5128" max="5128" width="5.125" style="3" customWidth="1"/>
    <col min="5129" max="5129" width="16.5" style="3" customWidth="1"/>
    <col min="5130" max="5130" width="15.5" style="3" bestFit="1" customWidth="1"/>
    <col min="5131" max="5131" width="15.625" style="3" customWidth="1"/>
    <col min="5132" max="5132" width="11.125" style="3" customWidth="1"/>
    <col min="5133" max="5133" width="11.625" style="3" customWidth="1"/>
    <col min="5134" max="5134" width="12.75" style="3" customWidth="1"/>
    <col min="5135" max="5135" width="3" style="3" customWidth="1"/>
    <col min="5136" max="5136" width="4.625" style="3" customWidth="1"/>
    <col min="5137" max="5137" width="8.5" style="3" customWidth="1"/>
    <col min="5138" max="5139" width="10.75" style="3" customWidth="1"/>
    <col min="5140" max="5140" width="10.625" style="3" customWidth="1"/>
    <col min="5141" max="5141" width="16" style="3" customWidth="1"/>
    <col min="5142" max="5142" width="33" style="3" bestFit="1" customWidth="1"/>
    <col min="5143" max="5143" width="9.625" style="3" customWidth="1"/>
    <col min="5144" max="5144" width="18.75" style="3" customWidth="1"/>
    <col min="5145" max="5145" width="27.625" style="3" customWidth="1"/>
    <col min="5146" max="5146" width="4.875" style="3" customWidth="1"/>
    <col min="5147" max="5147" width="13" style="3" bestFit="1" customWidth="1"/>
    <col min="5148" max="5382" width="12" style="3"/>
    <col min="5383" max="5383" width="10.75" style="3" bestFit="1" customWidth="1"/>
    <col min="5384" max="5384" width="5.125" style="3" customWidth="1"/>
    <col min="5385" max="5385" width="16.5" style="3" customWidth="1"/>
    <col min="5386" max="5386" width="15.5" style="3" bestFit="1" customWidth="1"/>
    <col min="5387" max="5387" width="15.625" style="3" customWidth="1"/>
    <col min="5388" max="5388" width="11.125" style="3" customWidth="1"/>
    <col min="5389" max="5389" width="11.625" style="3" customWidth="1"/>
    <col min="5390" max="5390" width="12.75" style="3" customWidth="1"/>
    <col min="5391" max="5391" width="3" style="3" customWidth="1"/>
    <col min="5392" max="5392" width="4.625" style="3" customWidth="1"/>
    <col min="5393" max="5393" width="8.5" style="3" customWidth="1"/>
    <col min="5394" max="5395" width="10.75" style="3" customWidth="1"/>
    <col min="5396" max="5396" width="10.625" style="3" customWidth="1"/>
    <col min="5397" max="5397" width="16" style="3" customWidth="1"/>
    <col min="5398" max="5398" width="33" style="3" bestFit="1" customWidth="1"/>
    <col min="5399" max="5399" width="9.625" style="3" customWidth="1"/>
    <col min="5400" max="5400" width="18.75" style="3" customWidth="1"/>
    <col min="5401" max="5401" width="27.625" style="3" customWidth="1"/>
    <col min="5402" max="5402" width="4.875" style="3" customWidth="1"/>
    <col min="5403" max="5403" width="13" style="3" bestFit="1" customWidth="1"/>
    <col min="5404" max="5638" width="12" style="3"/>
    <col min="5639" max="5639" width="10.75" style="3" bestFit="1" customWidth="1"/>
    <col min="5640" max="5640" width="5.125" style="3" customWidth="1"/>
    <col min="5641" max="5641" width="16.5" style="3" customWidth="1"/>
    <col min="5642" max="5642" width="15.5" style="3" bestFit="1" customWidth="1"/>
    <col min="5643" max="5643" width="15.625" style="3" customWidth="1"/>
    <col min="5644" max="5644" width="11.125" style="3" customWidth="1"/>
    <col min="5645" max="5645" width="11.625" style="3" customWidth="1"/>
    <col min="5646" max="5646" width="12.75" style="3" customWidth="1"/>
    <col min="5647" max="5647" width="3" style="3" customWidth="1"/>
    <col min="5648" max="5648" width="4.625" style="3" customWidth="1"/>
    <col min="5649" max="5649" width="8.5" style="3" customWidth="1"/>
    <col min="5650" max="5651" width="10.75" style="3" customWidth="1"/>
    <col min="5652" max="5652" width="10.625" style="3" customWidth="1"/>
    <col min="5653" max="5653" width="16" style="3" customWidth="1"/>
    <col min="5654" max="5654" width="33" style="3" bestFit="1" customWidth="1"/>
    <col min="5655" max="5655" width="9.625" style="3" customWidth="1"/>
    <col min="5656" max="5656" width="18.75" style="3" customWidth="1"/>
    <col min="5657" max="5657" width="27.625" style="3" customWidth="1"/>
    <col min="5658" max="5658" width="4.875" style="3" customWidth="1"/>
    <col min="5659" max="5659" width="13" style="3" bestFit="1" customWidth="1"/>
    <col min="5660" max="5894" width="12" style="3"/>
    <col min="5895" max="5895" width="10.75" style="3" bestFit="1" customWidth="1"/>
    <col min="5896" max="5896" width="5.125" style="3" customWidth="1"/>
    <col min="5897" max="5897" width="16.5" style="3" customWidth="1"/>
    <col min="5898" max="5898" width="15.5" style="3" bestFit="1" customWidth="1"/>
    <col min="5899" max="5899" width="15.625" style="3" customWidth="1"/>
    <col min="5900" max="5900" width="11.125" style="3" customWidth="1"/>
    <col min="5901" max="5901" width="11.625" style="3" customWidth="1"/>
    <col min="5902" max="5902" width="12.75" style="3" customWidth="1"/>
    <col min="5903" max="5903" width="3" style="3" customWidth="1"/>
    <col min="5904" max="5904" width="4.625" style="3" customWidth="1"/>
    <col min="5905" max="5905" width="8.5" style="3" customWidth="1"/>
    <col min="5906" max="5907" width="10.75" style="3" customWidth="1"/>
    <col min="5908" max="5908" width="10.625" style="3" customWidth="1"/>
    <col min="5909" max="5909" width="16" style="3" customWidth="1"/>
    <col min="5910" max="5910" width="33" style="3" bestFit="1" customWidth="1"/>
    <col min="5911" max="5911" width="9.625" style="3" customWidth="1"/>
    <col min="5912" max="5912" width="18.75" style="3" customWidth="1"/>
    <col min="5913" max="5913" width="27.625" style="3" customWidth="1"/>
    <col min="5914" max="5914" width="4.875" style="3" customWidth="1"/>
    <col min="5915" max="5915" width="13" style="3" bestFit="1" customWidth="1"/>
    <col min="5916" max="6150" width="12" style="3"/>
    <col min="6151" max="6151" width="10.75" style="3" bestFit="1" customWidth="1"/>
    <col min="6152" max="6152" width="5.125" style="3" customWidth="1"/>
    <col min="6153" max="6153" width="16.5" style="3" customWidth="1"/>
    <col min="6154" max="6154" width="15.5" style="3" bestFit="1" customWidth="1"/>
    <col min="6155" max="6155" width="15.625" style="3" customWidth="1"/>
    <col min="6156" max="6156" width="11.125" style="3" customWidth="1"/>
    <col min="6157" max="6157" width="11.625" style="3" customWidth="1"/>
    <col min="6158" max="6158" width="12.75" style="3" customWidth="1"/>
    <col min="6159" max="6159" width="3" style="3" customWidth="1"/>
    <col min="6160" max="6160" width="4.625" style="3" customWidth="1"/>
    <col min="6161" max="6161" width="8.5" style="3" customWidth="1"/>
    <col min="6162" max="6163" width="10.75" style="3" customWidth="1"/>
    <col min="6164" max="6164" width="10.625" style="3" customWidth="1"/>
    <col min="6165" max="6165" width="16" style="3" customWidth="1"/>
    <col min="6166" max="6166" width="33" style="3" bestFit="1" customWidth="1"/>
    <col min="6167" max="6167" width="9.625" style="3" customWidth="1"/>
    <col min="6168" max="6168" width="18.75" style="3" customWidth="1"/>
    <col min="6169" max="6169" width="27.625" style="3" customWidth="1"/>
    <col min="6170" max="6170" width="4.875" style="3" customWidth="1"/>
    <col min="6171" max="6171" width="13" style="3" bestFit="1" customWidth="1"/>
    <col min="6172" max="6406" width="12" style="3"/>
    <col min="6407" max="6407" width="10.75" style="3" bestFit="1" customWidth="1"/>
    <col min="6408" max="6408" width="5.125" style="3" customWidth="1"/>
    <col min="6409" max="6409" width="16.5" style="3" customWidth="1"/>
    <col min="6410" max="6410" width="15.5" style="3" bestFit="1" customWidth="1"/>
    <col min="6411" max="6411" width="15.625" style="3" customWidth="1"/>
    <col min="6412" max="6412" width="11.125" style="3" customWidth="1"/>
    <col min="6413" max="6413" width="11.625" style="3" customWidth="1"/>
    <col min="6414" max="6414" width="12.75" style="3" customWidth="1"/>
    <col min="6415" max="6415" width="3" style="3" customWidth="1"/>
    <col min="6416" max="6416" width="4.625" style="3" customWidth="1"/>
    <col min="6417" max="6417" width="8.5" style="3" customWidth="1"/>
    <col min="6418" max="6419" width="10.75" style="3" customWidth="1"/>
    <col min="6420" max="6420" width="10.625" style="3" customWidth="1"/>
    <col min="6421" max="6421" width="16" style="3" customWidth="1"/>
    <col min="6422" max="6422" width="33" style="3" bestFit="1" customWidth="1"/>
    <col min="6423" max="6423" width="9.625" style="3" customWidth="1"/>
    <col min="6424" max="6424" width="18.75" style="3" customWidth="1"/>
    <col min="6425" max="6425" width="27.625" style="3" customWidth="1"/>
    <col min="6426" max="6426" width="4.875" style="3" customWidth="1"/>
    <col min="6427" max="6427" width="13" style="3" bestFit="1" customWidth="1"/>
    <col min="6428" max="6662" width="12" style="3"/>
    <col min="6663" max="6663" width="10.75" style="3" bestFit="1" customWidth="1"/>
    <col min="6664" max="6664" width="5.125" style="3" customWidth="1"/>
    <col min="6665" max="6665" width="16.5" style="3" customWidth="1"/>
    <col min="6666" max="6666" width="15.5" style="3" bestFit="1" customWidth="1"/>
    <col min="6667" max="6667" width="15.625" style="3" customWidth="1"/>
    <col min="6668" max="6668" width="11.125" style="3" customWidth="1"/>
    <col min="6669" max="6669" width="11.625" style="3" customWidth="1"/>
    <col min="6670" max="6670" width="12.75" style="3" customWidth="1"/>
    <col min="6671" max="6671" width="3" style="3" customWidth="1"/>
    <col min="6672" max="6672" width="4.625" style="3" customWidth="1"/>
    <col min="6673" max="6673" width="8.5" style="3" customWidth="1"/>
    <col min="6674" max="6675" width="10.75" style="3" customWidth="1"/>
    <col min="6676" max="6676" width="10.625" style="3" customWidth="1"/>
    <col min="6677" max="6677" width="16" style="3" customWidth="1"/>
    <col min="6678" max="6678" width="33" style="3" bestFit="1" customWidth="1"/>
    <col min="6679" max="6679" width="9.625" style="3" customWidth="1"/>
    <col min="6680" max="6680" width="18.75" style="3" customWidth="1"/>
    <col min="6681" max="6681" width="27.625" style="3" customWidth="1"/>
    <col min="6682" max="6682" width="4.875" style="3" customWidth="1"/>
    <col min="6683" max="6683" width="13" style="3" bestFit="1" customWidth="1"/>
    <col min="6684" max="6918" width="12" style="3"/>
    <col min="6919" max="6919" width="10.75" style="3" bestFit="1" customWidth="1"/>
    <col min="6920" max="6920" width="5.125" style="3" customWidth="1"/>
    <col min="6921" max="6921" width="16.5" style="3" customWidth="1"/>
    <col min="6922" max="6922" width="15.5" style="3" bestFit="1" customWidth="1"/>
    <col min="6923" max="6923" width="15.625" style="3" customWidth="1"/>
    <col min="6924" max="6924" width="11.125" style="3" customWidth="1"/>
    <col min="6925" max="6925" width="11.625" style="3" customWidth="1"/>
    <col min="6926" max="6926" width="12.75" style="3" customWidth="1"/>
    <col min="6927" max="6927" width="3" style="3" customWidth="1"/>
    <col min="6928" max="6928" width="4.625" style="3" customWidth="1"/>
    <col min="6929" max="6929" width="8.5" style="3" customWidth="1"/>
    <col min="6930" max="6931" width="10.75" style="3" customWidth="1"/>
    <col min="6932" max="6932" width="10.625" style="3" customWidth="1"/>
    <col min="6933" max="6933" width="16" style="3" customWidth="1"/>
    <col min="6934" max="6934" width="33" style="3" bestFit="1" customWidth="1"/>
    <col min="6935" max="6935" width="9.625" style="3" customWidth="1"/>
    <col min="6936" max="6936" width="18.75" style="3" customWidth="1"/>
    <col min="6937" max="6937" width="27.625" style="3" customWidth="1"/>
    <col min="6938" max="6938" width="4.875" style="3" customWidth="1"/>
    <col min="6939" max="6939" width="13" style="3" bestFit="1" customWidth="1"/>
    <col min="6940" max="7174" width="12" style="3"/>
    <col min="7175" max="7175" width="10.75" style="3" bestFit="1" customWidth="1"/>
    <col min="7176" max="7176" width="5.125" style="3" customWidth="1"/>
    <col min="7177" max="7177" width="16.5" style="3" customWidth="1"/>
    <col min="7178" max="7178" width="15.5" style="3" bestFit="1" customWidth="1"/>
    <col min="7179" max="7179" width="15.625" style="3" customWidth="1"/>
    <col min="7180" max="7180" width="11.125" style="3" customWidth="1"/>
    <col min="7181" max="7181" width="11.625" style="3" customWidth="1"/>
    <col min="7182" max="7182" width="12.75" style="3" customWidth="1"/>
    <col min="7183" max="7183" width="3" style="3" customWidth="1"/>
    <col min="7184" max="7184" width="4.625" style="3" customWidth="1"/>
    <col min="7185" max="7185" width="8.5" style="3" customWidth="1"/>
    <col min="7186" max="7187" width="10.75" style="3" customWidth="1"/>
    <col min="7188" max="7188" width="10.625" style="3" customWidth="1"/>
    <col min="7189" max="7189" width="16" style="3" customWidth="1"/>
    <col min="7190" max="7190" width="33" style="3" bestFit="1" customWidth="1"/>
    <col min="7191" max="7191" width="9.625" style="3" customWidth="1"/>
    <col min="7192" max="7192" width="18.75" style="3" customWidth="1"/>
    <col min="7193" max="7193" width="27.625" style="3" customWidth="1"/>
    <col min="7194" max="7194" width="4.875" style="3" customWidth="1"/>
    <col min="7195" max="7195" width="13" style="3" bestFit="1" customWidth="1"/>
    <col min="7196" max="7430" width="12" style="3"/>
    <col min="7431" max="7431" width="10.75" style="3" bestFit="1" customWidth="1"/>
    <col min="7432" max="7432" width="5.125" style="3" customWidth="1"/>
    <col min="7433" max="7433" width="16.5" style="3" customWidth="1"/>
    <col min="7434" max="7434" width="15.5" style="3" bestFit="1" customWidth="1"/>
    <col min="7435" max="7435" width="15.625" style="3" customWidth="1"/>
    <col min="7436" max="7436" width="11.125" style="3" customWidth="1"/>
    <col min="7437" max="7437" width="11.625" style="3" customWidth="1"/>
    <col min="7438" max="7438" width="12.75" style="3" customWidth="1"/>
    <col min="7439" max="7439" width="3" style="3" customWidth="1"/>
    <col min="7440" max="7440" width="4.625" style="3" customWidth="1"/>
    <col min="7441" max="7441" width="8.5" style="3" customWidth="1"/>
    <col min="7442" max="7443" width="10.75" style="3" customWidth="1"/>
    <col min="7444" max="7444" width="10.625" style="3" customWidth="1"/>
    <col min="7445" max="7445" width="16" style="3" customWidth="1"/>
    <col min="7446" max="7446" width="33" style="3" bestFit="1" customWidth="1"/>
    <col min="7447" max="7447" width="9.625" style="3" customWidth="1"/>
    <col min="7448" max="7448" width="18.75" style="3" customWidth="1"/>
    <col min="7449" max="7449" width="27.625" style="3" customWidth="1"/>
    <col min="7450" max="7450" width="4.875" style="3" customWidth="1"/>
    <col min="7451" max="7451" width="13" style="3" bestFit="1" customWidth="1"/>
    <col min="7452" max="7686" width="12" style="3"/>
    <col min="7687" max="7687" width="10.75" style="3" bestFit="1" customWidth="1"/>
    <col min="7688" max="7688" width="5.125" style="3" customWidth="1"/>
    <col min="7689" max="7689" width="16.5" style="3" customWidth="1"/>
    <col min="7690" max="7690" width="15.5" style="3" bestFit="1" customWidth="1"/>
    <col min="7691" max="7691" width="15.625" style="3" customWidth="1"/>
    <col min="7692" max="7692" width="11.125" style="3" customWidth="1"/>
    <col min="7693" max="7693" width="11.625" style="3" customWidth="1"/>
    <col min="7694" max="7694" width="12.75" style="3" customWidth="1"/>
    <col min="7695" max="7695" width="3" style="3" customWidth="1"/>
    <col min="7696" max="7696" width="4.625" style="3" customWidth="1"/>
    <col min="7697" max="7697" width="8.5" style="3" customWidth="1"/>
    <col min="7698" max="7699" width="10.75" style="3" customWidth="1"/>
    <col min="7700" max="7700" width="10.625" style="3" customWidth="1"/>
    <col min="7701" max="7701" width="16" style="3" customWidth="1"/>
    <col min="7702" max="7702" width="33" style="3" bestFit="1" customWidth="1"/>
    <col min="7703" max="7703" width="9.625" style="3" customWidth="1"/>
    <col min="7704" max="7704" width="18.75" style="3" customWidth="1"/>
    <col min="7705" max="7705" width="27.625" style="3" customWidth="1"/>
    <col min="7706" max="7706" width="4.875" style="3" customWidth="1"/>
    <col min="7707" max="7707" width="13" style="3" bestFit="1" customWidth="1"/>
    <col min="7708" max="7942" width="12" style="3"/>
    <col min="7943" max="7943" width="10.75" style="3" bestFit="1" customWidth="1"/>
    <col min="7944" max="7944" width="5.125" style="3" customWidth="1"/>
    <col min="7945" max="7945" width="16.5" style="3" customWidth="1"/>
    <col min="7946" max="7946" width="15.5" style="3" bestFit="1" customWidth="1"/>
    <col min="7947" max="7947" width="15.625" style="3" customWidth="1"/>
    <col min="7948" max="7948" width="11.125" style="3" customWidth="1"/>
    <col min="7949" max="7949" width="11.625" style="3" customWidth="1"/>
    <col min="7950" max="7950" width="12.75" style="3" customWidth="1"/>
    <col min="7951" max="7951" width="3" style="3" customWidth="1"/>
    <col min="7952" max="7952" width="4.625" style="3" customWidth="1"/>
    <col min="7953" max="7953" width="8.5" style="3" customWidth="1"/>
    <col min="7954" max="7955" width="10.75" style="3" customWidth="1"/>
    <col min="7956" max="7956" width="10.625" style="3" customWidth="1"/>
    <col min="7957" max="7957" width="16" style="3" customWidth="1"/>
    <col min="7958" max="7958" width="33" style="3" bestFit="1" customWidth="1"/>
    <col min="7959" max="7959" width="9.625" style="3" customWidth="1"/>
    <col min="7960" max="7960" width="18.75" style="3" customWidth="1"/>
    <col min="7961" max="7961" width="27.625" style="3" customWidth="1"/>
    <col min="7962" max="7962" width="4.875" style="3" customWidth="1"/>
    <col min="7963" max="7963" width="13" style="3" bestFit="1" customWidth="1"/>
    <col min="7964" max="8198" width="12" style="3"/>
    <col min="8199" max="8199" width="10.75" style="3" bestFit="1" customWidth="1"/>
    <col min="8200" max="8200" width="5.125" style="3" customWidth="1"/>
    <col min="8201" max="8201" width="16.5" style="3" customWidth="1"/>
    <col min="8202" max="8202" width="15.5" style="3" bestFit="1" customWidth="1"/>
    <col min="8203" max="8203" width="15.625" style="3" customWidth="1"/>
    <col min="8204" max="8204" width="11.125" style="3" customWidth="1"/>
    <col min="8205" max="8205" width="11.625" style="3" customWidth="1"/>
    <col min="8206" max="8206" width="12.75" style="3" customWidth="1"/>
    <col min="8207" max="8207" width="3" style="3" customWidth="1"/>
    <col min="8208" max="8208" width="4.625" style="3" customWidth="1"/>
    <col min="8209" max="8209" width="8.5" style="3" customWidth="1"/>
    <col min="8210" max="8211" width="10.75" style="3" customWidth="1"/>
    <col min="8212" max="8212" width="10.625" style="3" customWidth="1"/>
    <col min="8213" max="8213" width="16" style="3" customWidth="1"/>
    <col min="8214" max="8214" width="33" style="3" bestFit="1" customWidth="1"/>
    <col min="8215" max="8215" width="9.625" style="3" customWidth="1"/>
    <col min="8216" max="8216" width="18.75" style="3" customWidth="1"/>
    <col min="8217" max="8217" width="27.625" style="3" customWidth="1"/>
    <col min="8218" max="8218" width="4.875" style="3" customWidth="1"/>
    <col min="8219" max="8219" width="13" style="3" bestFit="1" customWidth="1"/>
    <col min="8220" max="8454" width="12" style="3"/>
    <col min="8455" max="8455" width="10.75" style="3" bestFit="1" customWidth="1"/>
    <col min="8456" max="8456" width="5.125" style="3" customWidth="1"/>
    <col min="8457" max="8457" width="16.5" style="3" customWidth="1"/>
    <col min="8458" max="8458" width="15.5" style="3" bestFit="1" customWidth="1"/>
    <col min="8459" max="8459" width="15.625" style="3" customWidth="1"/>
    <col min="8460" max="8460" width="11.125" style="3" customWidth="1"/>
    <col min="8461" max="8461" width="11.625" style="3" customWidth="1"/>
    <col min="8462" max="8462" width="12.75" style="3" customWidth="1"/>
    <col min="8463" max="8463" width="3" style="3" customWidth="1"/>
    <col min="8464" max="8464" width="4.625" style="3" customWidth="1"/>
    <col min="8465" max="8465" width="8.5" style="3" customWidth="1"/>
    <col min="8466" max="8467" width="10.75" style="3" customWidth="1"/>
    <col min="8468" max="8468" width="10.625" style="3" customWidth="1"/>
    <col min="8469" max="8469" width="16" style="3" customWidth="1"/>
    <col min="8470" max="8470" width="33" style="3" bestFit="1" customWidth="1"/>
    <col min="8471" max="8471" width="9.625" style="3" customWidth="1"/>
    <col min="8472" max="8472" width="18.75" style="3" customWidth="1"/>
    <col min="8473" max="8473" width="27.625" style="3" customWidth="1"/>
    <col min="8474" max="8474" width="4.875" style="3" customWidth="1"/>
    <col min="8475" max="8475" width="13" style="3" bestFit="1" customWidth="1"/>
    <col min="8476" max="8710" width="12" style="3"/>
    <col min="8711" max="8711" width="10.75" style="3" bestFit="1" customWidth="1"/>
    <col min="8712" max="8712" width="5.125" style="3" customWidth="1"/>
    <col min="8713" max="8713" width="16.5" style="3" customWidth="1"/>
    <col min="8714" max="8714" width="15.5" style="3" bestFit="1" customWidth="1"/>
    <col min="8715" max="8715" width="15.625" style="3" customWidth="1"/>
    <col min="8716" max="8716" width="11.125" style="3" customWidth="1"/>
    <col min="8717" max="8717" width="11.625" style="3" customWidth="1"/>
    <col min="8718" max="8718" width="12.75" style="3" customWidth="1"/>
    <col min="8719" max="8719" width="3" style="3" customWidth="1"/>
    <col min="8720" max="8720" width="4.625" style="3" customWidth="1"/>
    <col min="8721" max="8721" width="8.5" style="3" customWidth="1"/>
    <col min="8722" max="8723" width="10.75" style="3" customWidth="1"/>
    <col min="8724" max="8724" width="10.625" style="3" customWidth="1"/>
    <col min="8725" max="8725" width="16" style="3" customWidth="1"/>
    <col min="8726" max="8726" width="33" style="3" bestFit="1" customWidth="1"/>
    <col min="8727" max="8727" width="9.625" style="3" customWidth="1"/>
    <col min="8728" max="8728" width="18.75" style="3" customWidth="1"/>
    <col min="8729" max="8729" width="27.625" style="3" customWidth="1"/>
    <col min="8730" max="8730" width="4.875" style="3" customWidth="1"/>
    <col min="8731" max="8731" width="13" style="3" bestFit="1" customWidth="1"/>
    <col min="8732" max="8966" width="12" style="3"/>
    <col min="8967" max="8967" width="10.75" style="3" bestFit="1" customWidth="1"/>
    <col min="8968" max="8968" width="5.125" style="3" customWidth="1"/>
    <col min="8969" max="8969" width="16.5" style="3" customWidth="1"/>
    <col min="8970" max="8970" width="15.5" style="3" bestFit="1" customWidth="1"/>
    <col min="8971" max="8971" width="15.625" style="3" customWidth="1"/>
    <col min="8972" max="8972" width="11.125" style="3" customWidth="1"/>
    <col min="8973" max="8973" width="11.625" style="3" customWidth="1"/>
    <col min="8974" max="8974" width="12.75" style="3" customWidth="1"/>
    <col min="8975" max="8975" width="3" style="3" customWidth="1"/>
    <col min="8976" max="8976" width="4.625" style="3" customWidth="1"/>
    <col min="8977" max="8977" width="8.5" style="3" customWidth="1"/>
    <col min="8978" max="8979" width="10.75" style="3" customWidth="1"/>
    <col min="8980" max="8980" width="10.625" style="3" customWidth="1"/>
    <col min="8981" max="8981" width="16" style="3" customWidth="1"/>
    <col min="8982" max="8982" width="33" style="3" bestFit="1" customWidth="1"/>
    <col min="8983" max="8983" width="9.625" style="3" customWidth="1"/>
    <col min="8984" max="8984" width="18.75" style="3" customWidth="1"/>
    <col min="8985" max="8985" width="27.625" style="3" customWidth="1"/>
    <col min="8986" max="8986" width="4.875" style="3" customWidth="1"/>
    <col min="8987" max="8987" width="13" style="3" bestFit="1" customWidth="1"/>
    <col min="8988" max="9222" width="12" style="3"/>
    <col min="9223" max="9223" width="10.75" style="3" bestFit="1" customWidth="1"/>
    <col min="9224" max="9224" width="5.125" style="3" customWidth="1"/>
    <col min="9225" max="9225" width="16.5" style="3" customWidth="1"/>
    <col min="9226" max="9226" width="15.5" style="3" bestFit="1" customWidth="1"/>
    <col min="9227" max="9227" width="15.625" style="3" customWidth="1"/>
    <col min="9228" max="9228" width="11.125" style="3" customWidth="1"/>
    <col min="9229" max="9229" width="11.625" style="3" customWidth="1"/>
    <col min="9230" max="9230" width="12.75" style="3" customWidth="1"/>
    <col min="9231" max="9231" width="3" style="3" customWidth="1"/>
    <col min="9232" max="9232" width="4.625" style="3" customWidth="1"/>
    <col min="9233" max="9233" width="8.5" style="3" customWidth="1"/>
    <col min="9234" max="9235" width="10.75" style="3" customWidth="1"/>
    <col min="9236" max="9236" width="10.625" style="3" customWidth="1"/>
    <col min="9237" max="9237" width="16" style="3" customWidth="1"/>
    <col min="9238" max="9238" width="33" style="3" bestFit="1" customWidth="1"/>
    <col min="9239" max="9239" width="9.625" style="3" customWidth="1"/>
    <col min="9240" max="9240" width="18.75" style="3" customWidth="1"/>
    <col min="9241" max="9241" width="27.625" style="3" customWidth="1"/>
    <col min="9242" max="9242" width="4.875" style="3" customWidth="1"/>
    <col min="9243" max="9243" width="13" style="3" bestFit="1" customWidth="1"/>
    <col min="9244" max="9478" width="12" style="3"/>
    <col min="9479" max="9479" width="10.75" style="3" bestFit="1" customWidth="1"/>
    <col min="9480" max="9480" width="5.125" style="3" customWidth="1"/>
    <col min="9481" max="9481" width="16.5" style="3" customWidth="1"/>
    <col min="9482" max="9482" width="15.5" style="3" bestFit="1" customWidth="1"/>
    <col min="9483" max="9483" width="15.625" style="3" customWidth="1"/>
    <col min="9484" max="9484" width="11.125" style="3" customWidth="1"/>
    <col min="9485" max="9485" width="11.625" style="3" customWidth="1"/>
    <col min="9486" max="9486" width="12.75" style="3" customWidth="1"/>
    <col min="9487" max="9487" width="3" style="3" customWidth="1"/>
    <col min="9488" max="9488" width="4.625" style="3" customWidth="1"/>
    <col min="9489" max="9489" width="8.5" style="3" customWidth="1"/>
    <col min="9490" max="9491" width="10.75" style="3" customWidth="1"/>
    <col min="9492" max="9492" width="10.625" style="3" customWidth="1"/>
    <col min="9493" max="9493" width="16" style="3" customWidth="1"/>
    <col min="9494" max="9494" width="33" style="3" bestFit="1" customWidth="1"/>
    <col min="9495" max="9495" width="9.625" style="3" customWidth="1"/>
    <col min="9496" max="9496" width="18.75" style="3" customWidth="1"/>
    <col min="9497" max="9497" width="27.625" style="3" customWidth="1"/>
    <col min="9498" max="9498" width="4.875" style="3" customWidth="1"/>
    <col min="9499" max="9499" width="13" style="3" bestFit="1" customWidth="1"/>
    <col min="9500" max="9734" width="12" style="3"/>
    <col min="9735" max="9735" width="10.75" style="3" bestFit="1" customWidth="1"/>
    <col min="9736" max="9736" width="5.125" style="3" customWidth="1"/>
    <col min="9737" max="9737" width="16.5" style="3" customWidth="1"/>
    <col min="9738" max="9738" width="15.5" style="3" bestFit="1" customWidth="1"/>
    <col min="9739" max="9739" width="15.625" style="3" customWidth="1"/>
    <col min="9740" max="9740" width="11.125" style="3" customWidth="1"/>
    <col min="9741" max="9741" width="11.625" style="3" customWidth="1"/>
    <col min="9742" max="9742" width="12.75" style="3" customWidth="1"/>
    <col min="9743" max="9743" width="3" style="3" customWidth="1"/>
    <col min="9744" max="9744" width="4.625" style="3" customWidth="1"/>
    <col min="9745" max="9745" width="8.5" style="3" customWidth="1"/>
    <col min="9746" max="9747" width="10.75" style="3" customWidth="1"/>
    <col min="9748" max="9748" width="10.625" style="3" customWidth="1"/>
    <col min="9749" max="9749" width="16" style="3" customWidth="1"/>
    <col min="9750" max="9750" width="33" style="3" bestFit="1" customWidth="1"/>
    <col min="9751" max="9751" width="9.625" style="3" customWidth="1"/>
    <col min="9752" max="9752" width="18.75" style="3" customWidth="1"/>
    <col min="9753" max="9753" width="27.625" style="3" customWidth="1"/>
    <col min="9754" max="9754" width="4.875" style="3" customWidth="1"/>
    <col min="9755" max="9755" width="13" style="3" bestFit="1" customWidth="1"/>
    <col min="9756" max="9990" width="12" style="3"/>
    <col min="9991" max="9991" width="10.75" style="3" bestFit="1" customWidth="1"/>
    <col min="9992" max="9992" width="5.125" style="3" customWidth="1"/>
    <col min="9993" max="9993" width="16.5" style="3" customWidth="1"/>
    <col min="9994" max="9994" width="15.5" style="3" bestFit="1" customWidth="1"/>
    <col min="9995" max="9995" width="15.625" style="3" customWidth="1"/>
    <col min="9996" max="9996" width="11.125" style="3" customWidth="1"/>
    <col min="9997" max="9997" width="11.625" style="3" customWidth="1"/>
    <col min="9998" max="9998" width="12.75" style="3" customWidth="1"/>
    <col min="9999" max="9999" width="3" style="3" customWidth="1"/>
    <col min="10000" max="10000" width="4.625" style="3" customWidth="1"/>
    <col min="10001" max="10001" width="8.5" style="3" customWidth="1"/>
    <col min="10002" max="10003" width="10.75" style="3" customWidth="1"/>
    <col min="10004" max="10004" width="10.625" style="3" customWidth="1"/>
    <col min="10005" max="10005" width="16" style="3" customWidth="1"/>
    <col min="10006" max="10006" width="33" style="3" bestFit="1" customWidth="1"/>
    <col min="10007" max="10007" width="9.625" style="3" customWidth="1"/>
    <col min="10008" max="10008" width="18.75" style="3" customWidth="1"/>
    <col min="10009" max="10009" width="27.625" style="3" customWidth="1"/>
    <col min="10010" max="10010" width="4.875" style="3" customWidth="1"/>
    <col min="10011" max="10011" width="13" style="3" bestFit="1" customWidth="1"/>
    <col min="10012" max="10246" width="12" style="3"/>
    <col min="10247" max="10247" width="10.75" style="3" bestFit="1" customWidth="1"/>
    <col min="10248" max="10248" width="5.125" style="3" customWidth="1"/>
    <col min="10249" max="10249" width="16.5" style="3" customWidth="1"/>
    <col min="10250" max="10250" width="15.5" style="3" bestFit="1" customWidth="1"/>
    <col min="10251" max="10251" width="15.625" style="3" customWidth="1"/>
    <col min="10252" max="10252" width="11.125" style="3" customWidth="1"/>
    <col min="10253" max="10253" width="11.625" style="3" customWidth="1"/>
    <col min="10254" max="10254" width="12.75" style="3" customWidth="1"/>
    <col min="10255" max="10255" width="3" style="3" customWidth="1"/>
    <col min="10256" max="10256" width="4.625" style="3" customWidth="1"/>
    <col min="10257" max="10257" width="8.5" style="3" customWidth="1"/>
    <col min="10258" max="10259" width="10.75" style="3" customWidth="1"/>
    <col min="10260" max="10260" width="10.625" style="3" customWidth="1"/>
    <col min="10261" max="10261" width="16" style="3" customWidth="1"/>
    <col min="10262" max="10262" width="33" style="3" bestFit="1" customWidth="1"/>
    <col min="10263" max="10263" width="9.625" style="3" customWidth="1"/>
    <col min="10264" max="10264" width="18.75" style="3" customWidth="1"/>
    <col min="10265" max="10265" width="27.625" style="3" customWidth="1"/>
    <col min="10266" max="10266" width="4.875" style="3" customWidth="1"/>
    <col min="10267" max="10267" width="13" style="3" bestFit="1" customWidth="1"/>
    <col min="10268" max="10502" width="12" style="3"/>
    <col min="10503" max="10503" width="10.75" style="3" bestFit="1" customWidth="1"/>
    <col min="10504" max="10504" width="5.125" style="3" customWidth="1"/>
    <col min="10505" max="10505" width="16.5" style="3" customWidth="1"/>
    <col min="10506" max="10506" width="15.5" style="3" bestFit="1" customWidth="1"/>
    <col min="10507" max="10507" width="15.625" style="3" customWidth="1"/>
    <col min="10508" max="10508" width="11.125" style="3" customWidth="1"/>
    <col min="10509" max="10509" width="11.625" style="3" customWidth="1"/>
    <col min="10510" max="10510" width="12.75" style="3" customWidth="1"/>
    <col min="10511" max="10511" width="3" style="3" customWidth="1"/>
    <col min="10512" max="10512" width="4.625" style="3" customWidth="1"/>
    <col min="10513" max="10513" width="8.5" style="3" customWidth="1"/>
    <col min="10514" max="10515" width="10.75" style="3" customWidth="1"/>
    <col min="10516" max="10516" width="10.625" style="3" customWidth="1"/>
    <col min="10517" max="10517" width="16" style="3" customWidth="1"/>
    <col min="10518" max="10518" width="33" style="3" bestFit="1" customWidth="1"/>
    <col min="10519" max="10519" width="9.625" style="3" customWidth="1"/>
    <col min="10520" max="10520" width="18.75" style="3" customWidth="1"/>
    <col min="10521" max="10521" width="27.625" style="3" customWidth="1"/>
    <col min="10522" max="10522" width="4.875" style="3" customWidth="1"/>
    <col min="10523" max="10523" width="13" style="3" bestFit="1" customWidth="1"/>
    <col min="10524" max="10758" width="12" style="3"/>
    <col min="10759" max="10759" width="10.75" style="3" bestFit="1" customWidth="1"/>
    <col min="10760" max="10760" width="5.125" style="3" customWidth="1"/>
    <col min="10761" max="10761" width="16.5" style="3" customWidth="1"/>
    <col min="10762" max="10762" width="15.5" style="3" bestFit="1" customWidth="1"/>
    <col min="10763" max="10763" width="15.625" style="3" customWidth="1"/>
    <col min="10764" max="10764" width="11.125" style="3" customWidth="1"/>
    <col min="10765" max="10765" width="11.625" style="3" customWidth="1"/>
    <col min="10766" max="10766" width="12.75" style="3" customWidth="1"/>
    <col min="10767" max="10767" width="3" style="3" customWidth="1"/>
    <col min="10768" max="10768" width="4.625" style="3" customWidth="1"/>
    <col min="10769" max="10769" width="8.5" style="3" customWidth="1"/>
    <col min="10770" max="10771" width="10.75" style="3" customWidth="1"/>
    <col min="10772" max="10772" width="10.625" style="3" customWidth="1"/>
    <col min="10773" max="10773" width="16" style="3" customWidth="1"/>
    <col min="10774" max="10774" width="33" style="3" bestFit="1" customWidth="1"/>
    <col min="10775" max="10775" width="9.625" style="3" customWidth="1"/>
    <col min="10776" max="10776" width="18.75" style="3" customWidth="1"/>
    <col min="10777" max="10777" width="27.625" style="3" customWidth="1"/>
    <col min="10778" max="10778" width="4.875" style="3" customWidth="1"/>
    <col min="10779" max="10779" width="13" style="3" bestFit="1" customWidth="1"/>
    <col min="10780" max="11014" width="12" style="3"/>
    <col min="11015" max="11015" width="10.75" style="3" bestFit="1" customWidth="1"/>
    <col min="11016" max="11016" width="5.125" style="3" customWidth="1"/>
    <col min="11017" max="11017" width="16.5" style="3" customWidth="1"/>
    <col min="11018" max="11018" width="15.5" style="3" bestFit="1" customWidth="1"/>
    <col min="11019" max="11019" width="15.625" style="3" customWidth="1"/>
    <col min="11020" max="11020" width="11.125" style="3" customWidth="1"/>
    <col min="11021" max="11021" width="11.625" style="3" customWidth="1"/>
    <col min="11022" max="11022" width="12.75" style="3" customWidth="1"/>
    <col min="11023" max="11023" width="3" style="3" customWidth="1"/>
    <col min="11024" max="11024" width="4.625" style="3" customWidth="1"/>
    <col min="11025" max="11025" width="8.5" style="3" customWidth="1"/>
    <col min="11026" max="11027" width="10.75" style="3" customWidth="1"/>
    <col min="11028" max="11028" width="10.625" style="3" customWidth="1"/>
    <col min="11029" max="11029" width="16" style="3" customWidth="1"/>
    <col min="11030" max="11030" width="33" style="3" bestFit="1" customWidth="1"/>
    <col min="11031" max="11031" width="9.625" style="3" customWidth="1"/>
    <col min="11032" max="11032" width="18.75" style="3" customWidth="1"/>
    <col min="11033" max="11033" width="27.625" style="3" customWidth="1"/>
    <col min="11034" max="11034" width="4.875" style="3" customWidth="1"/>
    <col min="11035" max="11035" width="13" style="3" bestFit="1" customWidth="1"/>
    <col min="11036" max="11270" width="12" style="3"/>
    <col min="11271" max="11271" width="10.75" style="3" bestFit="1" customWidth="1"/>
    <col min="11272" max="11272" width="5.125" style="3" customWidth="1"/>
    <col min="11273" max="11273" width="16.5" style="3" customWidth="1"/>
    <col min="11274" max="11274" width="15.5" style="3" bestFit="1" customWidth="1"/>
    <col min="11275" max="11275" width="15.625" style="3" customWidth="1"/>
    <col min="11276" max="11276" width="11.125" style="3" customWidth="1"/>
    <col min="11277" max="11277" width="11.625" style="3" customWidth="1"/>
    <col min="11278" max="11278" width="12.75" style="3" customWidth="1"/>
    <col min="11279" max="11279" width="3" style="3" customWidth="1"/>
    <col min="11280" max="11280" width="4.625" style="3" customWidth="1"/>
    <col min="11281" max="11281" width="8.5" style="3" customWidth="1"/>
    <col min="11282" max="11283" width="10.75" style="3" customWidth="1"/>
    <col min="11284" max="11284" width="10.625" style="3" customWidth="1"/>
    <col min="11285" max="11285" width="16" style="3" customWidth="1"/>
    <col min="11286" max="11286" width="33" style="3" bestFit="1" customWidth="1"/>
    <col min="11287" max="11287" width="9.625" style="3" customWidth="1"/>
    <col min="11288" max="11288" width="18.75" style="3" customWidth="1"/>
    <col min="11289" max="11289" width="27.625" style="3" customWidth="1"/>
    <col min="11290" max="11290" width="4.875" style="3" customWidth="1"/>
    <col min="11291" max="11291" width="13" style="3" bestFit="1" customWidth="1"/>
    <col min="11292" max="11526" width="12" style="3"/>
    <col min="11527" max="11527" width="10.75" style="3" bestFit="1" customWidth="1"/>
    <col min="11528" max="11528" width="5.125" style="3" customWidth="1"/>
    <col min="11529" max="11529" width="16.5" style="3" customWidth="1"/>
    <col min="11530" max="11530" width="15.5" style="3" bestFit="1" customWidth="1"/>
    <col min="11531" max="11531" width="15.625" style="3" customWidth="1"/>
    <col min="11532" max="11532" width="11.125" style="3" customWidth="1"/>
    <col min="11533" max="11533" width="11.625" style="3" customWidth="1"/>
    <col min="11534" max="11534" width="12.75" style="3" customWidth="1"/>
    <col min="11535" max="11535" width="3" style="3" customWidth="1"/>
    <col min="11536" max="11536" width="4.625" style="3" customWidth="1"/>
    <col min="11537" max="11537" width="8.5" style="3" customWidth="1"/>
    <col min="11538" max="11539" width="10.75" style="3" customWidth="1"/>
    <col min="11540" max="11540" width="10.625" style="3" customWidth="1"/>
    <col min="11541" max="11541" width="16" style="3" customWidth="1"/>
    <col min="11542" max="11542" width="33" style="3" bestFit="1" customWidth="1"/>
    <col min="11543" max="11543" width="9.625" style="3" customWidth="1"/>
    <col min="11544" max="11544" width="18.75" style="3" customWidth="1"/>
    <col min="11545" max="11545" width="27.625" style="3" customWidth="1"/>
    <col min="11546" max="11546" width="4.875" style="3" customWidth="1"/>
    <col min="11547" max="11547" width="13" style="3" bestFit="1" customWidth="1"/>
    <col min="11548" max="11782" width="12" style="3"/>
    <col min="11783" max="11783" width="10.75" style="3" bestFit="1" customWidth="1"/>
    <col min="11784" max="11784" width="5.125" style="3" customWidth="1"/>
    <col min="11785" max="11785" width="16.5" style="3" customWidth="1"/>
    <col min="11786" max="11786" width="15.5" style="3" bestFit="1" customWidth="1"/>
    <col min="11787" max="11787" width="15.625" style="3" customWidth="1"/>
    <col min="11788" max="11788" width="11.125" style="3" customWidth="1"/>
    <col min="11789" max="11789" width="11.625" style="3" customWidth="1"/>
    <col min="11790" max="11790" width="12.75" style="3" customWidth="1"/>
    <col min="11791" max="11791" width="3" style="3" customWidth="1"/>
    <col min="11792" max="11792" width="4.625" style="3" customWidth="1"/>
    <col min="11793" max="11793" width="8.5" style="3" customWidth="1"/>
    <col min="11794" max="11795" width="10.75" style="3" customWidth="1"/>
    <col min="11796" max="11796" width="10.625" style="3" customWidth="1"/>
    <col min="11797" max="11797" width="16" style="3" customWidth="1"/>
    <col min="11798" max="11798" width="33" style="3" bestFit="1" customWidth="1"/>
    <col min="11799" max="11799" width="9.625" style="3" customWidth="1"/>
    <col min="11800" max="11800" width="18.75" style="3" customWidth="1"/>
    <col min="11801" max="11801" width="27.625" style="3" customWidth="1"/>
    <col min="11802" max="11802" width="4.875" style="3" customWidth="1"/>
    <col min="11803" max="11803" width="13" style="3" bestFit="1" customWidth="1"/>
    <col min="11804" max="12038" width="12" style="3"/>
    <col min="12039" max="12039" width="10.75" style="3" bestFit="1" customWidth="1"/>
    <col min="12040" max="12040" width="5.125" style="3" customWidth="1"/>
    <col min="12041" max="12041" width="16.5" style="3" customWidth="1"/>
    <col min="12042" max="12042" width="15.5" style="3" bestFit="1" customWidth="1"/>
    <col min="12043" max="12043" width="15.625" style="3" customWidth="1"/>
    <col min="12044" max="12044" width="11.125" style="3" customWidth="1"/>
    <col min="12045" max="12045" width="11.625" style="3" customWidth="1"/>
    <col min="12046" max="12046" width="12.75" style="3" customWidth="1"/>
    <col min="12047" max="12047" width="3" style="3" customWidth="1"/>
    <col min="12048" max="12048" width="4.625" style="3" customWidth="1"/>
    <col min="12049" max="12049" width="8.5" style="3" customWidth="1"/>
    <col min="12050" max="12051" width="10.75" style="3" customWidth="1"/>
    <col min="12052" max="12052" width="10.625" style="3" customWidth="1"/>
    <col min="12053" max="12053" width="16" style="3" customWidth="1"/>
    <col min="12054" max="12054" width="33" style="3" bestFit="1" customWidth="1"/>
    <col min="12055" max="12055" width="9.625" style="3" customWidth="1"/>
    <col min="12056" max="12056" width="18.75" style="3" customWidth="1"/>
    <col min="12057" max="12057" width="27.625" style="3" customWidth="1"/>
    <col min="12058" max="12058" width="4.875" style="3" customWidth="1"/>
    <col min="12059" max="12059" width="13" style="3" bestFit="1" customWidth="1"/>
    <col min="12060" max="12294" width="12" style="3"/>
    <col min="12295" max="12295" width="10.75" style="3" bestFit="1" customWidth="1"/>
    <col min="12296" max="12296" width="5.125" style="3" customWidth="1"/>
    <col min="12297" max="12297" width="16.5" style="3" customWidth="1"/>
    <col min="12298" max="12298" width="15.5" style="3" bestFit="1" customWidth="1"/>
    <col min="12299" max="12299" width="15.625" style="3" customWidth="1"/>
    <col min="12300" max="12300" width="11.125" style="3" customWidth="1"/>
    <col min="12301" max="12301" width="11.625" style="3" customWidth="1"/>
    <col min="12302" max="12302" width="12.75" style="3" customWidth="1"/>
    <col min="12303" max="12303" width="3" style="3" customWidth="1"/>
    <col min="12304" max="12304" width="4.625" style="3" customWidth="1"/>
    <col min="12305" max="12305" width="8.5" style="3" customWidth="1"/>
    <col min="12306" max="12307" width="10.75" style="3" customWidth="1"/>
    <col min="12308" max="12308" width="10.625" style="3" customWidth="1"/>
    <col min="12309" max="12309" width="16" style="3" customWidth="1"/>
    <col min="12310" max="12310" width="33" style="3" bestFit="1" customWidth="1"/>
    <col min="12311" max="12311" width="9.625" style="3" customWidth="1"/>
    <col min="12312" max="12312" width="18.75" style="3" customWidth="1"/>
    <col min="12313" max="12313" width="27.625" style="3" customWidth="1"/>
    <col min="12314" max="12314" width="4.875" style="3" customWidth="1"/>
    <col min="12315" max="12315" width="13" style="3" bestFit="1" customWidth="1"/>
    <col min="12316" max="12550" width="12" style="3"/>
    <col min="12551" max="12551" width="10.75" style="3" bestFit="1" customWidth="1"/>
    <col min="12552" max="12552" width="5.125" style="3" customWidth="1"/>
    <col min="12553" max="12553" width="16.5" style="3" customWidth="1"/>
    <col min="12554" max="12554" width="15.5" style="3" bestFit="1" customWidth="1"/>
    <col min="12555" max="12555" width="15.625" style="3" customWidth="1"/>
    <col min="12556" max="12556" width="11.125" style="3" customWidth="1"/>
    <col min="12557" max="12557" width="11.625" style="3" customWidth="1"/>
    <col min="12558" max="12558" width="12.75" style="3" customWidth="1"/>
    <col min="12559" max="12559" width="3" style="3" customWidth="1"/>
    <col min="12560" max="12560" width="4.625" style="3" customWidth="1"/>
    <col min="12561" max="12561" width="8.5" style="3" customWidth="1"/>
    <col min="12562" max="12563" width="10.75" style="3" customWidth="1"/>
    <col min="12564" max="12564" width="10.625" style="3" customWidth="1"/>
    <col min="12565" max="12565" width="16" style="3" customWidth="1"/>
    <col min="12566" max="12566" width="33" style="3" bestFit="1" customWidth="1"/>
    <col min="12567" max="12567" width="9.625" style="3" customWidth="1"/>
    <col min="12568" max="12568" width="18.75" style="3" customWidth="1"/>
    <col min="12569" max="12569" width="27.625" style="3" customWidth="1"/>
    <col min="12570" max="12570" width="4.875" style="3" customWidth="1"/>
    <col min="12571" max="12571" width="13" style="3" bestFit="1" customWidth="1"/>
    <col min="12572" max="12806" width="12" style="3"/>
    <col min="12807" max="12807" width="10.75" style="3" bestFit="1" customWidth="1"/>
    <col min="12808" max="12808" width="5.125" style="3" customWidth="1"/>
    <col min="12809" max="12809" width="16.5" style="3" customWidth="1"/>
    <col min="12810" max="12810" width="15.5" style="3" bestFit="1" customWidth="1"/>
    <col min="12811" max="12811" width="15.625" style="3" customWidth="1"/>
    <col min="12812" max="12812" width="11.125" style="3" customWidth="1"/>
    <col min="12813" max="12813" width="11.625" style="3" customWidth="1"/>
    <col min="12814" max="12814" width="12.75" style="3" customWidth="1"/>
    <col min="12815" max="12815" width="3" style="3" customWidth="1"/>
    <col min="12816" max="12816" width="4.625" style="3" customWidth="1"/>
    <col min="12817" max="12817" width="8.5" style="3" customWidth="1"/>
    <col min="12818" max="12819" width="10.75" style="3" customWidth="1"/>
    <col min="12820" max="12820" width="10.625" style="3" customWidth="1"/>
    <col min="12821" max="12821" width="16" style="3" customWidth="1"/>
    <col min="12822" max="12822" width="33" style="3" bestFit="1" customWidth="1"/>
    <col min="12823" max="12823" width="9.625" style="3" customWidth="1"/>
    <col min="12824" max="12824" width="18.75" style="3" customWidth="1"/>
    <col min="12825" max="12825" width="27.625" style="3" customWidth="1"/>
    <col min="12826" max="12826" width="4.875" style="3" customWidth="1"/>
    <col min="12827" max="12827" width="13" style="3" bestFit="1" customWidth="1"/>
    <col min="12828" max="13062" width="12" style="3"/>
    <col min="13063" max="13063" width="10.75" style="3" bestFit="1" customWidth="1"/>
    <col min="13064" max="13064" width="5.125" style="3" customWidth="1"/>
    <col min="13065" max="13065" width="16.5" style="3" customWidth="1"/>
    <col min="13066" max="13066" width="15.5" style="3" bestFit="1" customWidth="1"/>
    <col min="13067" max="13067" width="15.625" style="3" customWidth="1"/>
    <col min="13068" max="13068" width="11.125" style="3" customWidth="1"/>
    <col min="13069" max="13069" width="11.625" style="3" customWidth="1"/>
    <col min="13070" max="13070" width="12.75" style="3" customWidth="1"/>
    <col min="13071" max="13071" width="3" style="3" customWidth="1"/>
    <col min="13072" max="13072" width="4.625" style="3" customWidth="1"/>
    <col min="13073" max="13073" width="8.5" style="3" customWidth="1"/>
    <col min="13074" max="13075" width="10.75" style="3" customWidth="1"/>
    <col min="13076" max="13076" width="10.625" style="3" customWidth="1"/>
    <col min="13077" max="13077" width="16" style="3" customWidth="1"/>
    <col min="13078" max="13078" width="33" style="3" bestFit="1" customWidth="1"/>
    <col min="13079" max="13079" width="9.625" style="3" customWidth="1"/>
    <col min="13080" max="13080" width="18.75" style="3" customWidth="1"/>
    <col min="13081" max="13081" width="27.625" style="3" customWidth="1"/>
    <col min="13082" max="13082" width="4.875" style="3" customWidth="1"/>
    <col min="13083" max="13083" width="13" style="3" bestFit="1" customWidth="1"/>
    <col min="13084" max="13318" width="12" style="3"/>
    <col min="13319" max="13319" width="10.75" style="3" bestFit="1" customWidth="1"/>
    <col min="13320" max="13320" width="5.125" style="3" customWidth="1"/>
    <col min="13321" max="13321" width="16.5" style="3" customWidth="1"/>
    <col min="13322" max="13322" width="15.5" style="3" bestFit="1" customWidth="1"/>
    <col min="13323" max="13323" width="15.625" style="3" customWidth="1"/>
    <col min="13324" max="13324" width="11.125" style="3" customWidth="1"/>
    <col min="13325" max="13325" width="11.625" style="3" customWidth="1"/>
    <col min="13326" max="13326" width="12.75" style="3" customWidth="1"/>
    <col min="13327" max="13327" width="3" style="3" customWidth="1"/>
    <col min="13328" max="13328" width="4.625" style="3" customWidth="1"/>
    <col min="13329" max="13329" width="8.5" style="3" customWidth="1"/>
    <col min="13330" max="13331" width="10.75" style="3" customWidth="1"/>
    <col min="13332" max="13332" width="10.625" style="3" customWidth="1"/>
    <col min="13333" max="13333" width="16" style="3" customWidth="1"/>
    <col min="13334" max="13334" width="33" style="3" bestFit="1" customWidth="1"/>
    <col min="13335" max="13335" width="9.625" style="3" customWidth="1"/>
    <col min="13336" max="13336" width="18.75" style="3" customWidth="1"/>
    <col min="13337" max="13337" width="27.625" style="3" customWidth="1"/>
    <col min="13338" max="13338" width="4.875" style="3" customWidth="1"/>
    <col min="13339" max="13339" width="13" style="3" bestFit="1" customWidth="1"/>
    <col min="13340" max="13574" width="12" style="3"/>
    <col min="13575" max="13575" width="10.75" style="3" bestFit="1" customWidth="1"/>
    <col min="13576" max="13576" width="5.125" style="3" customWidth="1"/>
    <col min="13577" max="13577" width="16.5" style="3" customWidth="1"/>
    <col min="13578" max="13578" width="15.5" style="3" bestFit="1" customWidth="1"/>
    <col min="13579" max="13579" width="15.625" style="3" customWidth="1"/>
    <col min="13580" max="13580" width="11.125" style="3" customWidth="1"/>
    <col min="13581" max="13581" width="11.625" style="3" customWidth="1"/>
    <col min="13582" max="13582" width="12.75" style="3" customWidth="1"/>
    <col min="13583" max="13583" width="3" style="3" customWidth="1"/>
    <col min="13584" max="13584" width="4.625" style="3" customWidth="1"/>
    <col min="13585" max="13585" width="8.5" style="3" customWidth="1"/>
    <col min="13586" max="13587" width="10.75" style="3" customWidth="1"/>
    <col min="13588" max="13588" width="10.625" style="3" customWidth="1"/>
    <col min="13589" max="13589" width="16" style="3" customWidth="1"/>
    <col min="13590" max="13590" width="33" style="3" bestFit="1" customWidth="1"/>
    <col min="13591" max="13591" width="9.625" style="3" customWidth="1"/>
    <col min="13592" max="13592" width="18.75" style="3" customWidth="1"/>
    <col min="13593" max="13593" width="27.625" style="3" customWidth="1"/>
    <col min="13594" max="13594" width="4.875" style="3" customWidth="1"/>
    <col min="13595" max="13595" width="13" style="3" bestFit="1" customWidth="1"/>
    <col min="13596" max="13830" width="12" style="3"/>
    <col min="13831" max="13831" width="10.75" style="3" bestFit="1" customWidth="1"/>
    <col min="13832" max="13832" width="5.125" style="3" customWidth="1"/>
    <col min="13833" max="13833" width="16.5" style="3" customWidth="1"/>
    <col min="13834" max="13834" width="15.5" style="3" bestFit="1" customWidth="1"/>
    <col min="13835" max="13835" width="15.625" style="3" customWidth="1"/>
    <col min="13836" max="13836" width="11.125" style="3" customWidth="1"/>
    <col min="13837" max="13837" width="11.625" style="3" customWidth="1"/>
    <col min="13838" max="13838" width="12.75" style="3" customWidth="1"/>
    <col min="13839" max="13839" width="3" style="3" customWidth="1"/>
    <col min="13840" max="13840" width="4.625" style="3" customWidth="1"/>
    <col min="13841" max="13841" width="8.5" style="3" customWidth="1"/>
    <col min="13842" max="13843" width="10.75" style="3" customWidth="1"/>
    <col min="13844" max="13844" width="10.625" style="3" customWidth="1"/>
    <col min="13845" max="13845" width="16" style="3" customWidth="1"/>
    <col min="13846" max="13846" width="33" style="3" bestFit="1" customWidth="1"/>
    <col min="13847" max="13847" width="9.625" style="3" customWidth="1"/>
    <col min="13848" max="13848" width="18.75" style="3" customWidth="1"/>
    <col min="13849" max="13849" width="27.625" style="3" customWidth="1"/>
    <col min="13850" max="13850" width="4.875" style="3" customWidth="1"/>
    <col min="13851" max="13851" width="13" style="3" bestFit="1" customWidth="1"/>
    <col min="13852" max="14086" width="12" style="3"/>
    <col min="14087" max="14087" width="10.75" style="3" bestFit="1" customWidth="1"/>
    <col min="14088" max="14088" width="5.125" style="3" customWidth="1"/>
    <col min="14089" max="14089" width="16.5" style="3" customWidth="1"/>
    <col min="14090" max="14090" width="15.5" style="3" bestFit="1" customWidth="1"/>
    <col min="14091" max="14091" width="15.625" style="3" customWidth="1"/>
    <col min="14092" max="14092" width="11.125" style="3" customWidth="1"/>
    <col min="14093" max="14093" width="11.625" style="3" customWidth="1"/>
    <col min="14094" max="14094" width="12.75" style="3" customWidth="1"/>
    <col min="14095" max="14095" width="3" style="3" customWidth="1"/>
    <col min="14096" max="14096" width="4.625" style="3" customWidth="1"/>
    <col min="14097" max="14097" width="8.5" style="3" customWidth="1"/>
    <col min="14098" max="14099" width="10.75" style="3" customWidth="1"/>
    <col min="14100" max="14100" width="10.625" style="3" customWidth="1"/>
    <col min="14101" max="14101" width="16" style="3" customWidth="1"/>
    <col min="14102" max="14102" width="33" style="3" bestFit="1" customWidth="1"/>
    <col min="14103" max="14103" width="9.625" style="3" customWidth="1"/>
    <col min="14104" max="14104" width="18.75" style="3" customWidth="1"/>
    <col min="14105" max="14105" width="27.625" style="3" customWidth="1"/>
    <col min="14106" max="14106" width="4.875" style="3" customWidth="1"/>
    <col min="14107" max="14107" width="13" style="3" bestFit="1" customWidth="1"/>
    <col min="14108" max="14342" width="12" style="3"/>
    <col min="14343" max="14343" width="10.75" style="3" bestFit="1" customWidth="1"/>
    <col min="14344" max="14344" width="5.125" style="3" customWidth="1"/>
    <col min="14345" max="14345" width="16.5" style="3" customWidth="1"/>
    <col min="14346" max="14346" width="15.5" style="3" bestFit="1" customWidth="1"/>
    <col min="14347" max="14347" width="15.625" style="3" customWidth="1"/>
    <col min="14348" max="14348" width="11.125" style="3" customWidth="1"/>
    <col min="14349" max="14349" width="11.625" style="3" customWidth="1"/>
    <col min="14350" max="14350" width="12.75" style="3" customWidth="1"/>
    <col min="14351" max="14351" width="3" style="3" customWidth="1"/>
    <col min="14352" max="14352" width="4.625" style="3" customWidth="1"/>
    <col min="14353" max="14353" width="8.5" style="3" customWidth="1"/>
    <col min="14354" max="14355" width="10.75" style="3" customWidth="1"/>
    <col min="14356" max="14356" width="10.625" style="3" customWidth="1"/>
    <col min="14357" max="14357" width="16" style="3" customWidth="1"/>
    <col min="14358" max="14358" width="33" style="3" bestFit="1" customWidth="1"/>
    <col min="14359" max="14359" width="9.625" style="3" customWidth="1"/>
    <col min="14360" max="14360" width="18.75" style="3" customWidth="1"/>
    <col min="14361" max="14361" width="27.625" style="3" customWidth="1"/>
    <col min="14362" max="14362" width="4.875" style="3" customWidth="1"/>
    <col min="14363" max="14363" width="13" style="3" bestFit="1" customWidth="1"/>
    <col min="14364" max="14598" width="12" style="3"/>
    <col min="14599" max="14599" width="10.75" style="3" bestFit="1" customWidth="1"/>
    <col min="14600" max="14600" width="5.125" style="3" customWidth="1"/>
    <col min="14601" max="14601" width="16.5" style="3" customWidth="1"/>
    <col min="14602" max="14602" width="15.5" style="3" bestFit="1" customWidth="1"/>
    <col min="14603" max="14603" width="15.625" style="3" customWidth="1"/>
    <col min="14604" max="14604" width="11.125" style="3" customWidth="1"/>
    <col min="14605" max="14605" width="11.625" style="3" customWidth="1"/>
    <col min="14606" max="14606" width="12.75" style="3" customWidth="1"/>
    <col min="14607" max="14607" width="3" style="3" customWidth="1"/>
    <col min="14608" max="14608" width="4.625" style="3" customWidth="1"/>
    <col min="14609" max="14609" width="8.5" style="3" customWidth="1"/>
    <col min="14610" max="14611" width="10.75" style="3" customWidth="1"/>
    <col min="14612" max="14612" width="10.625" style="3" customWidth="1"/>
    <col min="14613" max="14613" width="16" style="3" customWidth="1"/>
    <col min="14614" max="14614" width="33" style="3" bestFit="1" customWidth="1"/>
    <col min="14615" max="14615" width="9.625" style="3" customWidth="1"/>
    <col min="14616" max="14616" width="18.75" style="3" customWidth="1"/>
    <col min="14617" max="14617" width="27.625" style="3" customWidth="1"/>
    <col min="14618" max="14618" width="4.875" style="3" customWidth="1"/>
    <col min="14619" max="14619" width="13" style="3" bestFit="1" customWidth="1"/>
    <col min="14620" max="14854" width="12" style="3"/>
    <col min="14855" max="14855" width="10.75" style="3" bestFit="1" customWidth="1"/>
    <col min="14856" max="14856" width="5.125" style="3" customWidth="1"/>
    <col min="14857" max="14857" width="16.5" style="3" customWidth="1"/>
    <col min="14858" max="14858" width="15.5" style="3" bestFit="1" customWidth="1"/>
    <col min="14859" max="14859" width="15.625" style="3" customWidth="1"/>
    <col min="14860" max="14860" width="11.125" style="3" customWidth="1"/>
    <col min="14861" max="14861" width="11.625" style="3" customWidth="1"/>
    <col min="14862" max="14862" width="12.75" style="3" customWidth="1"/>
    <col min="14863" max="14863" width="3" style="3" customWidth="1"/>
    <col min="14864" max="14864" width="4.625" style="3" customWidth="1"/>
    <col min="14865" max="14865" width="8.5" style="3" customWidth="1"/>
    <col min="14866" max="14867" width="10.75" style="3" customWidth="1"/>
    <col min="14868" max="14868" width="10.625" style="3" customWidth="1"/>
    <col min="14869" max="14869" width="16" style="3" customWidth="1"/>
    <col min="14870" max="14870" width="33" style="3" bestFit="1" customWidth="1"/>
    <col min="14871" max="14871" width="9.625" style="3" customWidth="1"/>
    <col min="14872" max="14872" width="18.75" style="3" customWidth="1"/>
    <col min="14873" max="14873" width="27.625" style="3" customWidth="1"/>
    <col min="14874" max="14874" width="4.875" style="3" customWidth="1"/>
    <col min="14875" max="14875" width="13" style="3" bestFit="1" customWidth="1"/>
    <col min="14876" max="15110" width="12" style="3"/>
    <col min="15111" max="15111" width="10.75" style="3" bestFit="1" customWidth="1"/>
    <col min="15112" max="15112" width="5.125" style="3" customWidth="1"/>
    <col min="15113" max="15113" width="16.5" style="3" customWidth="1"/>
    <col min="15114" max="15114" width="15.5" style="3" bestFit="1" customWidth="1"/>
    <col min="15115" max="15115" width="15.625" style="3" customWidth="1"/>
    <col min="15116" max="15116" width="11.125" style="3" customWidth="1"/>
    <col min="15117" max="15117" width="11.625" style="3" customWidth="1"/>
    <col min="15118" max="15118" width="12.75" style="3" customWidth="1"/>
    <col min="15119" max="15119" width="3" style="3" customWidth="1"/>
    <col min="15120" max="15120" width="4.625" style="3" customWidth="1"/>
    <col min="15121" max="15121" width="8.5" style="3" customWidth="1"/>
    <col min="15122" max="15123" width="10.75" style="3" customWidth="1"/>
    <col min="15124" max="15124" width="10.625" style="3" customWidth="1"/>
    <col min="15125" max="15125" width="16" style="3" customWidth="1"/>
    <col min="15126" max="15126" width="33" style="3" bestFit="1" customWidth="1"/>
    <col min="15127" max="15127" width="9.625" style="3" customWidth="1"/>
    <col min="15128" max="15128" width="18.75" style="3" customWidth="1"/>
    <col min="15129" max="15129" width="27.625" style="3" customWidth="1"/>
    <col min="15130" max="15130" width="4.875" style="3" customWidth="1"/>
    <col min="15131" max="15131" width="13" style="3" bestFit="1" customWidth="1"/>
    <col min="15132" max="15366" width="12" style="3"/>
    <col min="15367" max="15367" width="10.75" style="3" bestFit="1" customWidth="1"/>
    <col min="15368" max="15368" width="5.125" style="3" customWidth="1"/>
    <col min="15369" max="15369" width="16.5" style="3" customWidth="1"/>
    <col min="15370" max="15370" width="15.5" style="3" bestFit="1" customWidth="1"/>
    <col min="15371" max="15371" width="15.625" style="3" customWidth="1"/>
    <col min="15372" max="15372" width="11.125" style="3" customWidth="1"/>
    <col min="15373" max="15373" width="11.625" style="3" customWidth="1"/>
    <col min="15374" max="15374" width="12.75" style="3" customWidth="1"/>
    <col min="15375" max="15375" width="3" style="3" customWidth="1"/>
    <col min="15376" max="15376" width="4.625" style="3" customWidth="1"/>
    <col min="15377" max="15377" width="8.5" style="3" customWidth="1"/>
    <col min="15378" max="15379" width="10.75" style="3" customWidth="1"/>
    <col min="15380" max="15380" width="10.625" style="3" customWidth="1"/>
    <col min="15381" max="15381" width="16" style="3" customWidth="1"/>
    <col min="15382" max="15382" width="33" style="3" bestFit="1" customWidth="1"/>
    <col min="15383" max="15383" width="9.625" style="3" customWidth="1"/>
    <col min="15384" max="15384" width="18.75" style="3" customWidth="1"/>
    <col min="15385" max="15385" width="27.625" style="3" customWidth="1"/>
    <col min="15386" max="15386" width="4.875" style="3" customWidth="1"/>
    <col min="15387" max="15387" width="13" style="3" bestFit="1" customWidth="1"/>
    <col min="15388" max="15622" width="12" style="3"/>
    <col min="15623" max="15623" width="10.75" style="3" bestFit="1" customWidth="1"/>
    <col min="15624" max="15624" width="5.125" style="3" customWidth="1"/>
    <col min="15625" max="15625" width="16.5" style="3" customWidth="1"/>
    <col min="15626" max="15626" width="15.5" style="3" bestFit="1" customWidth="1"/>
    <col min="15627" max="15627" width="15.625" style="3" customWidth="1"/>
    <col min="15628" max="15628" width="11.125" style="3" customWidth="1"/>
    <col min="15629" max="15629" width="11.625" style="3" customWidth="1"/>
    <col min="15630" max="15630" width="12.75" style="3" customWidth="1"/>
    <col min="15631" max="15631" width="3" style="3" customWidth="1"/>
    <col min="15632" max="15632" width="4.625" style="3" customWidth="1"/>
    <col min="15633" max="15633" width="8.5" style="3" customWidth="1"/>
    <col min="15634" max="15635" width="10.75" style="3" customWidth="1"/>
    <col min="15636" max="15636" width="10.625" style="3" customWidth="1"/>
    <col min="15637" max="15637" width="16" style="3" customWidth="1"/>
    <col min="15638" max="15638" width="33" style="3" bestFit="1" customWidth="1"/>
    <col min="15639" max="15639" width="9.625" style="3" customWidth="1"/>
    <col min="15640" max="15640" width="18.75" style="3" customWidth="1"/>
    <col min="15641" max="15641" width="27.625" style="3" customWidth="1"/>
    <col min="15642" max="15642" width="4.875" style="3" customWidth="1"/>
    <col min="15643" max="15643" width="13" style="3" bestFit="1" customWidth="1"/>
    <col min="15644" max="15878" width="12" style="3"/>
    <col min="15879" max="15879" width="10.75" style="3" bestFit="1" customWidth="1"/>
    <col min="15880" max="15880" width="5.125" style="3" customWidth="1"/>
    <col min="15881" max="15881" width="16.5" style="3" customWidth="1"/>
    <col min="15882" max="15882" width="15.5" style="3" bestFit="1" customWidth="1"/>
    <col min="15883" max="15883" width="15.625" style="3" customWidth="1"/>
    <col min="15884" max="15884" width="11.125" style="3" customWidth="1"/>
    <col min="15885" max="15885" width="11.625" style="3" customWidth="1"/>
    <col min="15886" max="15886" width="12.75" style="3" customWidth="1"/>
    <col min="15887" max="15887" width="3" style="3" customWidth="1"/>
    <col min="15888" max="15888" width="4.625" style="3" customWidth="1"/>
    <col min="15889" max="15889" width="8.5" style="3" customWidth="1"/>
    <col min="15890" max="15891" width="10.75" style="3" customWidth="1"/>
    <col min="15892" max="15892" width="10.625" style="3" customWidth="1"/>
    <col min="15893" max="15893" width="16" style="3" customWidth="1"/>
    <col min="15894" max="15894" width="33" style="3" bestFit="1" customWidth="1"/>
    <col min="15895" max="15895" width="9.625" style="3" customWidth="1"/>
    <col min="15896" max="15896" width="18.75" style="3" customWidth="1"/>
    <col min="15897" max="15897" width="27.625" style="3" customWidth="1"/>
    <col min="15898" max="15898" width="4.875" style="3" customWidth="1"/>
    <col min="15899" max="15899" width="13" style="3" bestFit="1" customWidth="1"/>
    <col min="15900" max="16134" width="12" style="3"/>
    <col min="16135" max="16135" width="10.75" style="3" bestFit="1" customWidth="1"/>
    <col min="16136" max="16136" width="5.125" style="3" customWidth="1"/>
    <col min="16137" max="16137" width="16.5" style="3" customWidth="1"/>
    <col min="16138" max="16138" width="15.5" style="3" bestFit="1" customWidth="1"/>
    <col min="16139" max="16139" width="15.625" style="3" customWidth="1"/>
    <col min="16140" max="16140" width="11.125" style="3" customWidth="1"/>
    <col min="16141" max="16141" width="11.625" style="3" customWidth="1"/>
    <col min="16142" max="16142" width="12.75" style="3" customWidth="1"/>
    <col min="16143" max="16143" width="3" style="3" customWidth="1"/>
    <col min="16144" max="16144" width="4.625" style="3" customWidth="1"/>
    <col min="16145" max="16145" width="8.5" style="3" customWidth="1"/>
    <col min="16146" max="16147" width="10.75" style="3" customWidth="1"/>
    <col min="16148" max="16148" width="10.625" style="3" customWidth="1"/>
    <col min="16149" max="16149" width="16" style="3" customWidth="1"/>
    <col min="16150" max="16150" width="33" style="3" bestFit="1" customWidth="1"/>
    <col min="16151" max="16151" width="9.625" style="3" customWidth="1"/>
    <col min="16152" max="16152" width="18.75" style="3" customWidth="1"/>
    <col min="16153" max="16153" width="27.625" style="3" customWidth="1"/>
    <col min="16154" max="16154" width="4.875" style="3" customWidth="1"/>
    <col min="16155" max="16155" width="13" style="3" bestFit="1" customWidth="1"/>
    <col min="16156" max="16384" width="12" style="3"/>
  </cols>
  <sheetData>
    <row r="1" spans="1:29" s="84" customFormat="1" ht="29.25" customHeight="1">
      <c r="A1" s="78" t="s">
        <v>22</v>
      </c>
      <c r="B1" s="78" t="s">
        <v>23</v>
      </c>
      <c r="C1" s="79" t="s">
        <v>67</v>
      </c>
      <c r="D1" s="80" t="s">
        <v>68</v>
      </c>
      <c r="E1" s="80" t="s">
        <v>73</v>
      </c>
      <c r="F1" s="80" t="s">
        <v>74</v>
      </c>
      <c r="G1" s="80" t="s">
        <v>75</v>
      </c>
      <c r="H1" s="80" t="s">
        <v>76</v>
      </c>
      <c r="I1" s="80" t="s">
        <v>89</v>
      </c>
      <c r="J1" s="80" t="s">
        <v>90</v>
      </c>
      <c r="K1" s="81" t="s">
        <v>69</v>
      </c>
      <c r="L1" s="80" t="s">
        <v>70</v>
      </c>
      <c r="M1" s="80" t="s">
        <v>71</v>
      </c>
      <c r="N1" s="80" t="s">
        <v>72</v>
      </c>
      <c r="O1" s="80" t="s">
        <v>8</v>
      </c>
      <c r="P1" s="80" t="s">
        <v>9</v>
      </c>
      <c r="Q1" s="80" t="s">
        <v>80</v>
      </c>
      <c r="R1" s="80" t="s">
        <v>77</v>
      </c>
      <c r="S1" s="80" t="s">
        <v>78</v>
      </c>
      <c r="T1" s="79" t="s">
        <v>79</v>
      </c>
      <c r="U1" s="82" t="s">
        <v>7</v>
      </c>
      <c r="V1" s="82" t="s">
        <v>81</v>
      </c>
      <c r="W1" s="82" t="s">
        <v>82</v>
      </c>
      <c r="X1" s="82" t="s">
        <v>83</v>
      </c>
      <c r="Y1" s="82" t="s">
        <v>84</v>
      </c>
      <c r="Z1" s="82" t="s">
        <v>11</v>
      </c>
      <c r="AA1" s="82" t="s">
        <v>85</v>
      </c>
      <c r="AB1" s="83" t="s">
        <v>86</v>
      </c>
      <c r="AC1" s="82" t="s">
        <v>87</v>
      </c>
    </row>
    <row r="2" spans="1:29" s="99" customFormat="1" ht="35.25" customHeight="1">
      <c r="A2" s="85" t="str">
        <f>IF(入力欄!$H$47="前回と同じ番号（更新・再発行）","アクセスカード更新・再発行",IF(入力欄!$H$47="新規（以前の発行無し）","新規","他のICカードからの更新"))</f>
        <v>他のICカードからの更新</v>
      </c>
      <c r="B2" s="86">
        <f>入力欄!Y18</f>
        <v>0</v>
      </c>
      <c r="C2" s="86" t="str">
        <f>TEXT(入力欄!L18,0)</f>
        <v/>
      </c>
      <c r="D2" s="87" t="s">
        <v>91</v>
      </c>
      <c r="E2" s="88">
        <f>IF(入力欄!L33="",入力欄!N29,ASC(UPPER(入力欄!L33)))</f>
        <v>0</v>
      </c>
      <c r="F2" s="85">
        <f>IF(入力欄!L33="",入力欄!X29,ASC(UPPER(入力欄!Z33&amp;" "&amp;入力欄!S33)))</f>
        <v>0</v>
      </c>
      <c r="G2" s="88" t="str">
        <f>ASC(IF(入力欄!L33="",入力欄!N30,入力欄!L35))</f>
        <v/>
      </c>
      <c r="H2" s="85" t="str">
        <f>ASC(IF(入力欄!L33="",入力欄!X30,入力欄!Z35&amp;" "&amp;入力欄!S35))</f>
        <v/>
      </c>
      <c r="I2" s="86" t="str">
        <f>IF(入力欄!L33="",入力欄!N29&amp;"　"&amp;入力欄!X29,ASC(UPPER(入力欄!L33&amp;" "&amp;入力欄!S33&amp;" "&amp;入力欄!Z33)))</f>
        <v>　</v>
      </c>
      <c r="J2" s="86" t="str">
        <f>ASC(UPPER(IF(入力欄!L33="",入力欄!N31&amp;" "&amp;入力欄!X31,入力欄!L33&amp;" "&amp;入力欄!S33&amp;" "&amp;入力欄!Z33)))</f>
        <v xml:space="preserve"> </v>
      </c>
      <c r="K2" s="89">
        <f>入力欄!N28</f>
        <v>0</v>
      </c>
      <c r="L2" s="90">
        <f ca="1">IF(COUNTIF(入力欄!G47,"*更新*"),DATE(YEAR(TODAY()),MONTH(TODAY()),1),入力欄!$N$26)</f>
        <v>0</v>
      </c>
      <c r="M2" s="91">
        <f>IF(入力欄!L22="005…医歯学系から理工学系への勤務者等",IF((入力欄!N27-L2)&gt;365,入力欄!N27,TEXT((EDATE(L2,60)-1),"yyyy-mm-dd")),入力欄!N27)</f>
        <v>0</v>
      </c>
      <c r="N2" s="92" t="str">
        <f>IF(入力欄!AA28="男","1",IF(入力欄!AA28="女",2,"未記入"))</f>
        <v>未記入</v>
      </c>
      <c r="O2" s="92">
        <v>3</v>
      </c>
      <c r="P2" s="93">
        <v>1000000</v>
      </c>
      <c r="Q2" s="94">
        <f>入力欄!L22</f>
        <v>0</v>
      </c>
      <c r="R2" s="88" t="str">
        <f>ASC(LOWER(IF(入力欄!L33="",入力欄!N31,入力欄!L33)))</f>
        <v/>
      </c>
      <c r="S2" s="85" t="str">
        <f>ASC(LOWER(IF(入力欄!L33="",入力欄!X31,入力欄!Z33&amp;" "&amp;入力欄!S33)))</f>
        <v/>
      </c>
      <c r="T2" s="86" t="str">
        <f>IF(入力欄!X47="","",入力欄!X47)</f>
        <v/>
      </c>
      <c r="U2" s="95">
        <f>入力欄!L21</f>
        <v>0</v>
      </c>
      <c r="V2" s="96">
        <f>入力欄!L23</f>
        <v>0</v>
      </c>
      <c r="W2" s="96">
        <f>入力欄!L25</f>
        <v>0</v>
      </c>
      <c r="X2" s="96">
        <f>入力欄!AA24</f>
        <v>0</v>
      </c>
      <c r="Y2" s="96">
        <f>入力欄!Y18</f>
        <v>0</v>
      </c>
      <c r="Z2" s="97">
        <f>入力欄!O24</f>
        <v>0</v>
      </c>
      <c r="AA2" s="97"/>
      <c r="AB2" s="98" t="str">
        <f>IF(入力欄!$H$47="前回と同じ番号（更新・再発行）","更新1",IF(入力欄!$H$47="新規（以前の発行無し）","新規","更新2"))</f>
        <v>更新2</v>
      </c>
      <c r="AC2" s="96" t="s">
        <v>88</v>
      </c>
    </row>
    <row r="3" spans="1:29" s="2" customFormat="1" ht="15" customHeight="1">
      <c r="C3" s="3"/>
      <c r="D3" s="4"/>
      <c r="E3" s="7"/>
      <c r="F3" s="7"/>
      <c r="G3" s="3"/>
      <c r="H3" s="3"/>
      <c r="I3" s="4"/>
      <c r="J3" s="4"/>
      <c r="K3" s="3"/>
      <c r="L3" s="5"/>
      <c r="M3" s="5"/>
      <c r="N3" s="5"/>
      <c r="O3" s="5"/>
      <c r="P3" s="7"/>
      <c r="Q3" s="7"/>
      <c r="R3" s="5"/>
      <c r="S3" s="4"/>
      <c r="T3" s="4"/>
      <c r="U3" s="5"/>
      <c r="V3" s="8"/>
      <c r="W3" s="8"/>
      <c r="X3" s="8"/>
      <c r="Y3" s="8"/>
      <c r="Z3" s="1"/>
      <c r="AA3" s="3"/>
    </row>
    <row r="6" spans="1:29" ht="15" customHeight="1">
      <c r="I6" s="10"/>
    </row>
    <row r="7" spans="1:29" ht="15" customHeight="1">
      <c r="I7" s="9"/>
      <c r="J7" s="9"/>
    </row>
    <row r="8" spans="1:29" ht="15" customHeight="1">
      <c r="I8" s="10"/>
    </row>
    <row r="14" spans="1:29" ht="15" customHeight="1">
      <c r="A14" s="76" t="s">
        <v>154</v>
      </c>
    </row>
    <row r="15" spans="1:29" ht="15" customHeight="1">
      <c r="A15" s="77" t="s">
        <v>94</v>
      </c>
    </row>
    <row r="16" spans="1:29" ht="15" customHeight="1">
      <c r="A16" s="77" t="s">
        <v>155</v>
      </c>
    </row>
    <row r="17" spans="1:1" ht="15" customHeight="1">
      <c r="A17" s="77" t="s">
        <v>95</v>
      </c>
    </row>
    <row r="18" spans="1:1" ht="15" customHeight="1">
      <c r="A18" s="77" t="s">
        <v>96</v>
      </c>
    </row>
    <row r="19" spans="1:1" ht="15" customHeight="1">
      <c r="A19" s="77" t="s">
        <v>97</v>
      </c>
    </row>
    <row r="20" spans="1:1" ht="15" customHeight="1">
      <c r="A20" s="77" t="s">
        <v>98</v>
      </c>
    </row>
    <row r="21" spans="1:1" ht="15" customHeight="1">
      <c r="A21" s="77" t="s">
        <v>99</v>
      </c>
    </row>
    <row r="22" spans="1:1" ht="15" customHeight="1">
      <c r="A22" s="77" t="s">
        <v>100</v>
      </c>
    </row>
    <row r="23" spans="1:1" ht="15" customHeight="1">
      <c r="A23" s="77" t="s">
        <v>101</v>
      </c>
    </row>
    <row r="24" spans="1:1" ht="15" customHeight="1">
      <c r="A24" s="77" t="s">
        <v>102</v>
      </c>
    </row>
    <row r="25" spans="1:1" ht="15" customHeight="1">
      <c r="A25" s="77" t="s">
        <v>103</v>
      </c>
    </row>
    <row r="26" spans="1:1" ht="15" customHeight="1">
      <c r="A26" s="77" t="s">
        <v>104</v>
      </c>
    </row>
    <row r="27" spans="1:1" ht="15" customHeight="1">
      <c r="A27" s="77" t="s">
        <v>105</v>
      </c>
    </row>
    <row r="28" spans="1:1" ht="15" customHeight="1">
      <c r="A28" s="77" t="s">
        <v>106</v>
      </c>
    </row>
  </sheetData>
  <phoneticPr fontId="18"/>
  <conditionalFormatting sqref="C2">
    <cfRule type="duplicateValues" dxfId="14" priority="17"/>
    <cfRule type="containsText" dxfId="13" priority="18" stopIfTrue="1" operator="containsText" text="未記入">
      <formula>NOT(ISERROR(SEARCH("未記入",C2)))</formula>
    </cfRule>
    <cfRule type="containsText" dxfId="12" priority="19" stopIfTrue="1" operator="containsText" text="未入力">
      <formula>NOT(ISERROR(SEARCH("未入力",C2)))</formula>
    </cfRule>
    <cfRule type="containsText" dxfId="11" priority="20" stopIfTrue="1" operator="containsText" text="COMPANY参照">
      <formula>NOT(ISERROR(SEARCH("COMPANY参照",C2)))</formula>
    </cfRule>
    <cfRule type="containsErrors" dxfId="10" priority="21" stopIfTrue="1">
      <formula>ISERROR(C2)</formula>
    </cfRule>
    <cfRule type="containsBlanks" dxfId="9" priority="22" stopIfTrue="1">
      <formula>LEN(TRIM(C2))=0</formula>
    </cfRule>
    <cfRule type="cellIs" dxfId="8" priority="23" stopIfTrue="1" operator="equal">
      <formula>0</formula>
    </cfRule>
  </conditionalFormatting>
  <conditionalFormatting sqref="C1:D1 I1:Z1 E1:H2 O2:S2 U2:Z2">
    <cfRule type="containsText" dxfId="7" priority="13" stopIfTrue="1" operator="containsText" text="未記入">
      <formula>NOT(ISERROR(SEARCH("未記入",C1)))</formula>
    </cfRule>
    <cfRule type="containsText" dxfId="6" priority="14" stopIfTrue="1" operator="containsText" text="未入力">
      <formula>NOT(ISERROR(SEARCH("未入力",C1)))</formula>
    </cfRule>
    <cfRule type="containsText" dxfId="5" priority="15" stopIfTrue="1" operator="containsText" text="COMPANY参照">
      <formula>NOT(ISERROR(SEARCH("COMPANY参照",C1)))</formula>
    </cfRule>
    <cfRule type="containsErrors" dxfId="4" priority="16" stopIfTrue="1">
      <formula>ISERROR(C1)</formula>
    </cfRule>
  </conditionalFormatting>
  <conditionalFormatting sqref="I2:M2">
    <cfRule type="containsText" dxfId="3" priority="9" stopIfTrue="1" operator="containsText" text="未記入">
      <formula>NOT(ISERROR(SEARCH("未記入",I2)))</formula>
    </cfRule>
    <cfRule type="containsText" dxfId="2" priority="10" stopIfTrue="1" operator="containsText" text="未入力">
      <formula>NOT(ISERROR(SEARCH("未入力",I2)))</formula>
    </cfRule>
    <cfRule type="containsText" dxfId="1" priority="11" stopIfTrue="1" operator="containsText" text="COMPANY参照">
      <formula>NOT(ISERROR(SEARCH("COMPANY参照",I2)))</formula>
    </cfRule>
    <cfRule type="containsErrors" dxfId="0" priority="12" stopIfTrue="1">
      <formula>ISERROR(I2)</formula>
    </cfRule>
  </conditionalFormatting>
  <pageMargins left="0.75" right="0.75" top="1" bottom="1" header="0.51200000000000001" footer="0.51200000000000001"/>
  <pageSetup paperSize="9" scale="4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24</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入力欄</vt:lpstr>
      <vt:lpstr>事務使用</vt:lpstr>
      <vt:lpstr>入力欄!Print_Area</vt:lpstr>
    </vt:vector>
  </TitlesOfParts>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経理課共済掛</dc:creator>
  <cp:lastModifiedBy>阿部 友子 / Yuuko Abe</cp:lastModifiedBy>
  <cp:revision>2</cp:revision>
  <cp:lastPrinted>2026-05-15T02:13:20Z</cp:lastPrinted>
  <dcterms:created xsi:type="dcterms:W3CDTF">2016-10-26T10:56:00Z</dcterms:created>
  <dcterms:modified xsi:type="dcterms:W3CDTF">2026-09-02T07:03:11Z</dcterms:modified>
</cp:coreProperties>
</file>